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 codeName="{AE6600E7-7A62-396C-DE95-9942FA9DD81E}"/>
  <workbookPr codeName="comboAgentes10" defaultThemeVersion="124226"/>
  <mc:AlternateContent xmlns:mc="http://schemas.openxmlformats.org/markup-compatibility/2006">
    <mc:Choice Requires="x15">
      <x15ac:absPath xmlns:x15ac="http://schemas.microsoft.com/office/spreadsheetml/2010/11/ac" url="Z:\SECCION_DGS\FORMATOS_Y_PLANTILLAS\MER\PIP\"/>
    </mc:Choice>
  </mc:AlternateContent>
  <xr:revisionPtr revIDLastSave="0" documentId="8_{E19F2E4B-71A6-4D31-8042-21D4D27A01E6}" xr6:coauthVersionLast="47" xr6:coauthVersionMax="47" xr10:uidLastSave="{00000000-0000-0000-0000-000000000000}"/>
  <workbookProtection workbookAlgorithmName="SHA-512" workbookHashValue="rtI5hARIsglXoGhW5SV28QjNyd7lM6qbquJe389d/HgUDy0uRfGsrzHJdDyNYW3UbyppHDyDq2wh940OFxxavA==" workbookSaltValue="hrMRj+PYa/nKwi2B8ZAvLQ==" workbookSpinCount="100000" lockStructure="1"/>
  <bookViews>
    <workbookView xWindow="28680" yWindow="-120" windowWidth="29040" windowHeight="15840" xr2:uid="{00000000-000D-0000-FFFF-FFFF00000000}"/>
  </bookViews>
  <sheets>
    <sheet name="PROGRAMA" sheetId="1" r:id="rId1"/>
    <sheet name="CALCULOS" sheetId="2" state="hidden" r:id="rId2"/>
  </sheets>
  <definedNames>
    <definedName name="COSTARICA">PROGRAMA!$U$5:$U$6</definedName>
    <definedName name="ELSALVADOR">PROGRAMA!$U$39:$U$70</definedName>
    <definedName name="GUATEMALA">PROGRAMA!$U$71:$U$158</definedName>
    <definedName name="HONDURAS">PROGRAMA!$U$37:$U$38</definedName>
    <definedName name="NICARAGUA">PROGRAMA!$U$7:$U$36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C32" i="1"/>
  <c r="B32" i="1" l="1"/>
  <c r="F20" i="2" l="1"/>
  <c r="D1" i="2" s="1"/>
  <c r="A1" i="2"/>
  <c r="B1" i="2" s="1"/>
  <c r="J27" i="2" s="1"/>
  <c r="K27" i="2" l="1"/>
  <c r="L31" i="1" s="1"/>
  <c r="J7" i="2"/>
  <c r="K7" i="2" s="1"/>
  <c r="L11" i="1" s="1"/>
  <c r="J12" i="2"/>
  <c r="K12" i="2" s="1"/>
  <c r="L16" i="1" s="1"/>
  <c r="J16" i="2"/>
  <c r="K16" i="2" s="1"/>
  <c r="L20" i="1" s="1"/>
  <c r="J20" i="2"/>
  <c r="K20" i="2" s="1"/>
  <c r="L24" i="1" s="1"/>
  <c r="J24" i="2"/>
  <c r="K24" i="2" s="1"/>
  <c r="L28" i="1" s="1"/>
  <c r="J4" i="2"/>
  <c r="K4" i="2" s="1"/>
  <c r="J8" i="2"/>
  <c r="K8" i="2" s="1"/>
  <c r="L12" i="1" s="1"/>
  <c r="J13" i="2"/>
  <c r="K13" i="2" s="1"/>
  <c r="L17" i="1" s="1"/>
  <c r="J17" i="2"/>
  <c r="K17" i="2" s="1"/>
  <c r="L21" i="1" s="1"/>
  <c r="J21" i="2"/>
  <c r="K21" i="2" s="1"/>
  <c r="L25" i="1" s="1"/>
  <c r="J25" i="2"/>
  <c r="K25" i="2" s="1"/>
  <c r="L29" i="1" s="1"/>
  <c r="J5" i="2"/>
  <c r="K5" i="2" s="1"/>
  <c r="L9" i="1" s="1"/>
  <c r="J9" i="2"/>
  <c r="K9" i="2" s="1"/>
  <c r="L13" i="1" s="1"/>
  <c r="J14" i="2"/>
  <c r="K14" i="2" s="1"/>
  <c r="L18" i="1" s="1"/>
  <c r="J18" i="2"/>
  <c r="K18" i="2" s="1"/>
  <c r="L22" i="1" s="1"/>
  <c r="J22" i="2"/>
  <c r="K22" i="2" s="1"/>
  <c r="L26" i="1" s="1"/>
  <c r="J26" i="2"/>
  <c r="K26" i="2" s="1"/>
  <c r="L30" i="1" s="1"/>
  <c r="J6" i="2"/>
  <c r="K6" i="2" s="1"/>
  <c r="L10" i="1" s="1"/>
  <c r="J11" i="2"/>
  <c r="K11" i="2" s="1"/>
  <c r="L15" i="1" s="1"/>
  <c r="J15" i="2"/>
  <c r="K15" i="2" s="1"/>
  <c r="L19" i="1" s="1"/>
  <c r="J19" i="2"/>
  <c r="K19" i="2" s="1"/>
  <c r="L23" i="1" s="1"/>
  <c r="J23" i="2"/>
  <c r="K23" i="2" s="1"/>
  <c r="L27" i="1" s="1"/>
  <c r="J10" i="2"/>
  <c r="K10" i="2" s="1"/>
  <c r="L14" i="1" s="1"/>
  <c r="Q6" i="1"/>
  <c r="Q5" i="1" l="1"/>
  <c r="L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Pherrera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Codigo del Agente
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Fecha de aplicación de los programas
</t>
        </r>
      </text>
    </comment>
  </commentList>
</comments>
</file>

<file path=xl/sharedStrings.xml><?xml version="1.0" encoding="utf-8"?>
<sst xmlns="http://schemas.openxmlformats.org/spreadsheetml/2006/main" count="757" uniqueCount="311">
  <si>
    <t xml:space="preserve">AGENTE </t>
  </si>
  <si>
    <t xml:space="preserve">FECHA </t>
  </si>
  <si>
    <t>AMATEX</t>
  </si>
  <si>
    <t>AMM</t>
  </si>
  <si>
    <t>C01</t>
  </si>
  <si>
    <t>C02</t>
  </si>
  <si>
    <t>C03</t>
  </si>
  <si>
    <t>C06</t>
  </si>
  <si>
    <t>C07</t>
  </si>
  <si>
    <t>C08</t>
  </si>
  <si>
    <t>C09</t>
  </si>
  <si>
    <t>C11</t>
  </si>
  <si>
    <t>C12</t>
  </si>
  <si>
    <t>C13</t>
  </si>
  <si>
    <t>C15</t>
  </si>
  <si>
    <t>C17</t>
  </si>
  <si>
    <t>C22</t>
  </si>
  <si>
    <t>C27</t>
  </si>
  <si>
    <t>CECSA</t>
  </si>
  <si>
    <t>CEESA</t>
  </si>
  <si>
    <t>CET</t>
  </si>
  <si>
    <t>CNDC</t>
  </si>
  <si>
    <t>COASTAL</t>
  </si>
  <si>
    <t>COENESA</t>
  </si>
  <si>
    <t>COMEGSA</t>
  </si>
  <si>
    <t>CONEC</t>
  </si>
  <si>
    <t>D01</t>
  </si>
  <si>
    <t>D02</t>
  </si>
  <si>
    <t>D03</t>
  </si>
  <si>
    <t>DISNORTE</t>
  </si>
  <si>
    <t>DUKE</t>
  </si>
  <si>
    <t>ECONOENE</t>
  </si>
  <si>
    <t>EEC-20</t>
  </si>
  <si>
    <t>EEGSA</t>
  </si>
  <si>
    <t>ENATREL</t>
  </si>
  <si>
    <t>ENEE</t>
  </si>
  <si>
    <t>ENEE-HN</t>
  </si>
  <si>
    <t>ENTRESAM</t>
  </si>
  <si>
    <t>EPTHON</t>
  </si>
  <si>
    <t>EXCELERG</t>
  </si>
  <si>
    <t>G01</t>
  </si>
  <si>
    <t>G02</t>
  </si>
  <si>
    <t>G03</t>
  </si>
  <si>
    <t>G05</t>
  </si>
  <si>
    <t>G06</t>
  </si>
  <si>
    <t>GDUKE</t>
  </si>
  <si>
    <t>GECSA</t>
  </si>
  <si>
    <t>GECSAGUA</t>
  </si>
  <si>
    <t>GENINTEL</t>
  </si>
  <si>
    <t>GENOR</t>
  </si>
  <si>
    <t>GEOSA</t>
  </si>
  <si>
    <t>GLOBELEQ</t>
  </si>
  <si>
    <t>HIDROGES</t>
  </si>
  <si>
    <t>HOLCIM</t>
  </si>
  <si>
    <t>ICE</t>
  </si>
  <si>
    <t>ICE-OM</t>
  </si>
  <si>
    <t>POLIWATT</t>
  </si>
  <si>
    <t>SANTAANA</t>
  </si>
  <si>
    <t>UT-SV</t>
  </si>
  <si>
    <t>ACP</t>
  </si>
  <si>
    <t>AES</t>
  </si>
  <si>
    <t>AES-CHANG</t>
  </si>
  <si>
    <t>ALTOVALLE</t>
  </si>
  <si>
    <t>CALDERA</t>
  </si>
  <si>
    <t>C-ELETA</t>
  </si>
  <si>
    <t>EGEISTMO</t>
  </si>
  <si>
    <t>EGESA</t>
  </si>
  <si>
    <t>ESEPSA</t>
  </si>
  <si>
    <t>FORTUNA</t>
  </si>
  <si>
    <t>GENA</t>
  </si>
  <si>
    <t>GENPED</t>
  </si>
  <si>
    <t>HBOQUERON</t>
  </si>
  <si>
    <t>HIBERICA</t>
  </si>
  <si>
    <t>HIDRO</t>
  </si>
  <si>
    <t>HPIEDRA</t>
  </si>
  <si>
    <t>HYDROPOWER</t>
  </si>
  <si>
    <t>IDEALPMA</t>
  </si>
  <si>
    <t>PANAM</t>
  </si>
  <si>
    <t>P-ANCHO</t>
  </si>
  <si>
    <t>PEDREGAL</t>
  </si>
  <si>
    <t>PERLANORT</t>
  </si>
  <si>
    <t>PERLASUR</t>
  </si>
  <si>
    <t>RCHICO</t>
  </si>
  <si>
    <t>SFRAN</t>
  </si>
  <si>
    <t>CNFFF</t>
  </si>
  <si>
    <t>CNFF</t>
  </si>
  <si>
    <t>CF</t>
  </si>
  <si>
    <t>TOTAL
MW</t>
  </si>
  <si>
    <t>HORA
CENTROAMERICANA</t>
  </si>
  <si>
    <t>GUATEMALA</t>
  </si>
  <si>
    <t>EL SALVADOR</t>
  </si>
  <si>
    <t>HONDURAS</t>
  </si>
  <si>
    <t>NICARAGUA</t>
  </si>
  <si>
    <t>COSTA RICA</t>
  </si>
  <si>
    <t>1CCOMCOELC</t>
  </si>
  <si>
    <t>1CCOMCECEE</t>
  </si>
  <si>
    <t>1GGENCOEGE</t>
  </si>
  <si>
    <t>1CCOMCOMCO</t>
  </si>
  <si>
    <t>1CCOMCOEND</t>
  </si>
  <si>
    <t>1TCOMCOELG</t>
  </si>
  <si>
    <t>1CCOMCOELG</t>
  </si>
  <si>
    <t>1CCOMCOMEL</t>
  </si>
  <si>
    <t>1TCOMCOMEL</t>
  </si>
  <si>
    <t>1CCOMECONO</t>
  </si>
  <si>
    <t>1DDISEEGTN</t>
  </si>
  <si>
    <t>1GGENCONCE</t>
  </si>
  <si>
    <t>1UGUSDUEGC</t>
  </si>
  <si>
    <t>1GGENDUEGC</t>
  </si>
  <si>
    <t>1GGENGEELC</t>
  </si>
  <si>
    <t>1GGENHIXAC</t>
  </si>
  <si>
    <t>1GGENGEELN</t>
  </si>
  <si>
    <t>1GGENINGMA</t>
  </si>
  <si>
    <t>1TGENINGMA</t>
  </si>
  <si>
    <t>1CCOMPOLIW</t>
  </si>
  <si>
    <t>1CCOMMAYEL</t>
  </si>
  <si>
    <t>1GGENINVAT</t>
  </si>
  <si>
    <t>1GGENPANTA</t>
  </si>
  <si>
    <t>1CCOMRECGE</t>
  </si>
  <si>
    <t>1TGENINGSD</t>
  </si>
  <si>
    <t>1GGENINGSD</t>
  </si>
  <si>
    <t>1GGENTACAE</t>
  </si>
  <si>
    <t>1GGENTECNO</t>
  </si>
  <si>
    <t>1CCOMBRENC</t>
  </si>
  <si>
    <t>1UGUSCARPR</t>
  </si>
  <si>
    <t>1GGENCGESJ</t>
  </si>
  <si>
    <t>1CCOMCOELP</t>
  </si>
  <si>
    <t>1GGENCOELL</t>
  </si>
  <si>
    <t>1CCOMCONEL</t>
  </si>
  <si>
    <t>1DDISDEOCT</t>
  </si>
  <si>
    <t>1DDISDEORT</t>
  </si>
  <si>
    <t>1GGENPILAR</t>
  </si>
  <si>
    <t>1UGUSEPSTC</t>
  </si>
  <si>
    <t>1UGUSFRG01</t>
  </si>
  <si>
    <t>1UGUSFRG09</t>
  </si>
  <si>
    <t>1UGUSFRG11</t>
  </si>
  <si>
    <t>1UGUSGALRE</t>
  </si>
  <si>
    <t>1GGENGENES</t>
  </si>
  <si>
    <t>1GGDRHIDSD</t>
  </si>
  <si>
    <t>1UGUSIRTRA</t>
  </si>
  <si>
    <t>1UGUSPAFDG</t>
  </si>
  <si>
    <t>1GGENPUQPL</t>
  </si>
  <si>
    <t>1UGUSRAEMI</t>
  </si>
  <si>
    <t>1GGENRENAC</t>
  </si>
  <si>
    <t>1TGENSIDGU</t>
  </si>
  <si>
    <t>1GGENSIDGU</t>
  </si>
  <si>
    <t>1UGUSTIWSG</t>
  </si>
  <si>
    <t>1UGUSACUAM</t>
  </si>
  <si>
    <t>1UGUSAGJIC</t>
  </si>
  <si>
    <t>1UGUSALISL</t>
  </si>
  <si>
    <t>1CCOMCOGUE</t>
  </si>
  <si>
    <t>1DDISDEOCN</t>
  </si>
  <si>
    <t>1UGUSFRG07</t>
  </si>
  <si>
    <t>1UGUSGAMTE</t>
  </si>
  <si>
    <t>1CCOMGEOEN</t>
  </si>
  <si>
    <t>1UGUSGUAMO</t>
  </si>
  <si>
    <t>1GGENHIDRO</t>
  </si>
  <si>
    <t>1UGUSCPEOE</t>
  </si>
  <si>
    <t>1CCOMSOLGU</t>
  </si>
  <si>
    <t>1DDISDEORN</t>
  </si>
  <si>
    <t>1DDISEEGTS</t>
  </si>
  <si>
    <t>1GGENBIOEN</t>
  </si>
  <si>
    <t>1GGENINGUN</t>
  </si>
  <si>
    <t>1GGDRGEVEL</t>
  </si>
  <si>
    <t>1GGENGRGEO</t>
  </si>
  <si>
    <t>1CCOMMERGU</t>
  </si>
  <si>
    <t>2C_C03</t>
  </si>
  <si>
    <t>2C_C06</t>
  </si>
  <si>
    <t>2C_C08</t>
  </si>
  <si>
    <t>2C_C11</t>
  </si>
  <si>
    <t>2C_C15</t>
  </si>
  <si>
    <t>2C_C17</t>
  </si>
  <si>
    <t>2C_C27</t>
  </si>
  <si>
    <t>2C_C34</t>
  </si>
  <si>
    <t>2D_D01</t>
  </si>
  <si>
    <t>2D_D02</t>
  </si>
  <si>
    <t>2D_D03</t>
  </si>
  <si>
    <t>2G_G02</t>
  </si>
  <si>
    <t>2G_G05</t>
  </si>
  <si>
    <t>2C_C32</t>
  </si>
  <si>
    <t>2C_C07</t>
  </si>
  <si>
    <t>2C_C12</t>
  </si>
  <si>
    <t>2C_C31</t>
  </si>
  <si>
    <t>2C_C05</t>
  </si>
  <si>
    <t>2D_D04</t>
  </si>
  <si>
    <t>2D_D05</t>
  </si>
  <si>
    <t>2D_D08</t>
  </si>
  <si>
    <t>2C_C35</t>
  </si>
  <si>
    <t>2C_C33</t>
  </si>
  <si>
    <t>3GENEE</t>
  </si>
  <si>
    <t>3DENEE</t>
  </si>
  <si>
    <t>4DDISNORTE</t>
  </si>
  <si>
    <t>4DDISSUR</t>
  </si>
  <si>
    <t>4GEEC-20</t>
  </si>
  <si>
    <t>4UGEOSA</t>
  </si>
  <si>
    <t>4UHOLCIM</t>
  </si>
  <si>
    <t>4GALBANISA</t>
  </si>
  <si>
    <t>4UALBANISA</t>
  </si>
  <si>
    <t>4UBPOWER</t>
  </si>
  <si>
    <t>4GBPOWER</t>
  </si>
  <si>
    <t>4UCCN</t>
  </si>
  <si>
    <t>4UAMAYO1</t>
  </si>
  <si>
    <t>4GAMAYO1</t>
  </si>
  <si>
    <t>4UAMAYO2</t>
  </si>
  <si>
    <t>4GAMAYO2</t>
  </si>
  <si>
    <t>4UAGRICORP</t>
  </si>
  <si>
    <t>4GAGRICORP</t>
  </si>
  <si>
    <t>4UENSA</t>
  </si>
  <si>
    <t>4UEEC-20</t>
  </si>
  <si>
    <t>4UEOLO</t>
  </si>
  <si>
    <t>4GEOLO</t>
  </si>
  <si>
    <t>4GGEOSA</t>
  </si>
  <si>
    <t>4GMONTEROS</t>
  </si>
  <si>
    <t>4UMONTEROS</t>
  </si>
  <si>
    <t>4UCHDN</t>
  </si>
  <si>
    <t>4GHEMCO</t>
  </si>
  <si>
    <t>5GICE</t>
  </si>
  <si>
    <t>5DICE</t>
  </si>
  <si>
    <t>PROGRAMAS PRELIMINARES IMPORTACION ( MW) (EMPRESA CONTRAPARTE)</t>
  </si>
  <si>
    <t>EMNADESA</t>
  </si>
  <si>
    <t>Hora</t>
  </si>
  <si>
    <t>Semana</t>
  </si>
  <si>
    <t>Domingo</t>
  </si>
  <si>
    <t>id semana</t>
  </si>
  <si>
    <t>fecha domingo</t>
  </si>
  <si>
    <t>tipo</t>
  </si>
  <si>
    <t>hora</t>
  </si>
  <si>
    <t>max capacity</t>
  </si>
  <si>
    <t>dias</t>
  </si>
  <si>
    <t>lunes</t>
  </si>
  <si>
    <t>martes</t>
  </si>
  <si>
    <t>miercoles</t>
  </si>
  <si>
    <t>jueves</t>
  </si>
  <si>
    <t>viernes</t>
  </si>
  <si>
    <t>sabado</t>
  </si>
  <si>
    <t>domingo</t>
  </si>
  <si>
    <t>id dia</t>
  </si>
  <si>
    <t>FERIADO</t>
  </si>
  <si>
    <t>XXX</t>
  </si>
  <si>
    <t>NORMAL</t>
  </si>
  <si>
    <t>1GGENESIES</t>
  </si>
  <si>
    <t>1GGENENSAJ</t>
  </si>
  <si>
    <t>4GDISNORTE</t>
  </si>
  <si>
    <t>4GDISSUR</t>
  </si>
  <si>
    <t>COSTARICA</t>
  </si>
  <si>
    <t>ELSALVADOR</t>
  </si>
  <si>
    <t>PAISES</t>
  </si>
  <si>
    <t>VALORES DE BUSQUEDA</t>
  </si>
  <si>
    <t>1GGENCEAIG</t>
  </si>
  <si>
    <t>ANSA</t>
  </si>
  <si>
    <t>CORPISTMO</t>
  </si>
  <si>
    <t>DESHIDCORP</t>
  </si>
  <si>
    <t>DSOLAR10</t>
  </si>
  <si>
    <t>EISA</t>
  </si>
  <si>
    <t>FOUNTAIN</t>
  </si>
  <si>
    <t>FSOLAR2</t>
  </si>
  <si>
    <t>GENISA</t>
  </si>
  <si>
    <t>GSOLAR</t>
  </si>
  <si>
    <t>HBTOTUMA</t>
  </si>
  <si>
    <t>HCAISAN</t>
  </si>
  <si>
    <t>HTERIBE</t>
  </si>
  <si>
    <t>JINRO</t>
  </si>
  <si>
    <t>KANAN</t>
  </si>
  <si>
    <t>SAZUEROVEN</t>
  </si>
  <si>
    <t>SCOCLEVEN</t>
  </si>
  <si>
    <t>SLORENZO</t>
  </si>
  <si>
    <t>SPMAVEN</t>
  </si>
  <si>
    <t>UCETESA</t>
  </si>
  <si>
    <t>UEPPME2</t>
  </si>
  <si>
    <t>1GGENJAEGL</t>
  </si>
  <si>
    <t>1CCOMCUCOE</t>
  </si>
  <si>
    <t>1GGENINGTU</t>
  </si>
  <si>
    <t>2C_C44</t>
  </si>
  <si>
    <t>2C_C51</t>
  </si>
  <si>
    <t>2C_C45</t>
  </si>
  <si>
    <t>2G_C24</t>
  </si>
  <si>
    <t>2C_C59</t>
  </si>
  <si>
    <t>1GGENOEGYC</t>
  </si>
  <si>
    <t>1GGENRENGU</t>
  </si>
  <si>
    <t>1GGENGENOC</t>
  </si>
  <si>
    <t>1GGENGENMO</t>
  </si>
  <si>
    <t>1GGENCAISA</t>
  </si>
  <si>
    <t>4DENELSIUN</t>
  </si>
  <si>
    <t>4DENELMULU</t>
  </si>
  <si>
    <t>4DENELBLUE</t>
  </si>
  <si>
    <t>TECNISOL1</t>
  </si>
  <si>
    <t>TECNISOL2</t>
  </si>
  <si>
    <t>TECNISOL3</t>
  </si>
  <si>
    <t>TECNISOL4</t>
  </si>
  <si>
    <t>PSOLAR2</t>
  </si>
  <si>
    <t>CSOLAR</t>
  </si>
  <si>
    <t>MINERAPMA</t>
  </si>
  <si>
    <t>2C_C63</t>
  </si>
  <si>
    <t>2C_C53</t>
  </si>
  <si>
    <t>1GGDRXOLPR</t>
  </si>
  <si>
    <t>2C_C65</t>
  </si>
  <si>
    <t>2C_C55</t>
  </si>
  <si>
    <t>CELSIAALT</t>
  </si>
  <si>
    <t>CELSIABLM</t>
  </si>
  <si>
    <t>CELSIABON</t>
  </si>
  <si>
    <t>CELSIACENT</t>
  </si>
  <si>
    <t>ENELSOLAR</t>
  </si>
  <si>
    <t>GANA</t>
  </si>
  <si>
    <t>PSZ1</t>
  </si>
  <si>
    <t>TROPITER</t>
  </si>
  <si>
    <t>DACONANSOL</t>
  </si>
  <si>
    <t>1GGENLUFEG</t>
  </si>
  <si>
    <t>1CCOMENGPG</t>
  </si>
  <si>
    <t>PANASOLAR</t>
  </si>
  <si>
    <t>1GGENALENR</t>
  </si>
  <si>
    <t>1CCOMELPOM</t>
  </si>
  <si>
    <t>1CCOMWATTS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</si>
</sst>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9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20" fontId="0" fillId="3" borderId="1" xfId="0" applyNumberFormat="1" applyFill="1" applyBorder="1" applyAlignment="1" applyProtection="1">
      <alignment horizontal="center" vertical="center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5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14" fontId="6" fillId="4" borderId="0" xfId="0" applyNumberFormat="1" applyFont="1" applyFill="1" applyBorder="1" applyAlignment="1" applyProtection="1">
      <alignment horizontal="center" vertical="center"/>
      <protection locked="0"/>
    </xf>
    <xf numFmtId="14" fontId="2" fillId="4" borderId="0" xfId="0" applyNumberFormat="1" applyFont="1" applyFill="1" applyAlignment="1" applyProtection="1">
      <alignment vertical="center"/>
    </xf>
    <xf numFmtId="0" fontId="0" fillId="4" borderId="1" xfId="0" applyFont="1" applyFill="1" applyBorder="1" applyAlignment="1" applyProtection="1">
      <alignment horizontal="left" vertical="center" indent="1"/>
      <protection locked="0"/>
    </xf>
    <xf numFmtId="0" fontId="0" fillId="4" borderId="1" xfId="0" applyFill="1" applyBorder="1" applyAlignment="1" applyProtection="1">
      <alignment vertical="center"/>
    </xf>
    <xf numFmtId="1" fontId="2" fillId="4" borderId="0" xfId="0" applyNumberFormat="1" applyFont="1" applyFill="1" applyAlignment="1" applyProtection="1">
      <alignment vertical="center"/>
    </xf>
    <xf numFmtId="0" fontId="2" fillId="4" borderId="0" xfId="0" applyFont="1" applyFill="1"/>
    <xf numFmtId="0" fontId="2" fillId="0" borderId="0" xfId="0" applyFont="1"/>
    <xf numFmtId="0" fontId="8" fillId="4" borderId="0" xfId="0" applyFont="1" applyFill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158"/>
  <sheetViews>
    <sheetView tabSelected="1" zoomScaleNormal="100" workbookViewId="0">
      <selection activeCell="B5" sqref="B5"/>
    </sheetView>
  </sheetViews>
  <sheetFormatPr baseColWidth="10" defaultColWidth="11.42578125" defaultRowHeight="15" x14ac:dyDescent="0.25"/>
  <cols>
    <col min="1" max="1" width="23.85546875" style="16" customWidth="1"/>
    <col min="2" max="11" width="12.7109375" style="16" customWidth="1"/>
    <col min="12" max="12" width="10.7109375" style="16" customWidth="1"/>
    <col min="13" max="15" width="11.42578125" style="17"/>
    <col min="16" max="16" width="11.85546875" style="17" bestFit="1" customWidth="1"/>
    <col min="17" max="18" width="11.42578125" style="17"/>
    <col min="19" max="20" width="12.85546875" style="17" bestFit="1" customWidth="1"/>
    <col min="21" max="21" width="13.42578125" style="17" bestFit="1" customWidth="1"/>
    <col min="22" max="27" width="11.42578125" style="17"/>
    <col min="28" max="29" width="11.42578125" style="28"/>
    <col min="30" max="35" width="11.42578125" style="17"/>
    <col min="36" max="16384" width="11.42578125" style="16"/>
  </cols>
  <sheetData>
    <row r="1" spans="1:21" x14ac:dyDescent="0.25">
      <c r="A1" s="1" t="s">
        <v>0</v>
      </c>
      <c r="C1" s="1" t="s">
        <v>1</v>
      </c>
      <c r="N1" s="17" t="s">
        <v>59</v>
      </c>
    </row>
    <row r="2" spans="1:21" x14ac:dyDescent="0.25">
      <c r="A2" s="18"/>
      <c r="C2" s="19"/>
      <c r="N2" s="17" t="s">
        <v>60</v>
      </c>
    </row>
    <row r="3" spans="1:21" x14ac:dyDescent="0.25">
      <c r="A3" s="20"/>
      <c r="C3" s="21"/>
      <c r="N3" s="17" t="s">
        <v>61</v>
      </c>
    </row>
    <row r="4" spans="1:21" x14ac:dyDescent="0.25">
      <c r="A4" s="29" t="s">
        <v>217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N4" s="17" t="s">
        <v>62</v>
      </c>
      <c r="R4" s="17" t="s">
        <v>245</v>
      </c>
      <c r="S4" s="35" t="s">
        <v>246</v>
      </c>
      <c r="T4" s="35"/>
      <c r="U4" s="35"/>
    </row>
    <row r="5" spans="1:21" x14ac:dyDescent="0.25">
      <c r="A5" s="32" t="s">
        <v>88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2" t="s">
        <v>87</v>
      </c>
      <c r="N5" s="17" t="s">
        <v>248</v>
      </c>
      <c r="O5" s="17" t="s">
        <v>2</v>
      </c>
      <c r="P5" s="22" t="s">
        <v>84</v>
      </c>
      <c r="Q5" s="22">
        <f ca="1">TODAY()-360</f>
        <v>44529</v>
      </c>
      <c r="R5" s="17" t="s">
        <v>93</v>
      </c>
      <c r="S5" s="17" t="s">
        <v>243</v>
      </c>
      <c r="T5" s="17" t="s">
        <v>243</v>
      </c>
      <c r="U5" s="17" t="s">
        <v>215</v>
      </c>
    </row>
    <row r="6" spans="1:21" ht="15" customHeight="1" x14ac:dyDescent="0.25">
      <c r="A6" s="33"/>
      <c r="B6" s="12"/>
      <c r="C6" s="12"/>
      <c r="D6" s="12"/>
      <c r="E6" s="12"/>
      <c r="F6" s="12"/>
      <c r="G6" s="12"/>
      <c r="H6" s="12"/>
      <c r="I6" s="12"/>
      <c r="J6" s="12"/>
      <c r="K6" s="12"/>
      <c r="L6" s="33"/>
      <c r="N6" s="17" t="s">
        <v>63</v>
      </c>
      <c r="O6" s="17" t="s">
        <v>3</v>
      </c>
      <c r="P6" s="22" t="s">
        <v>85</v>
      </c>
      <c r="Q6" s="22">
        <f ca="1">TODAY()+360</f>
        <v>45249</v>
      </c>
      <c r="R6" s="17" t="s">
        <v>92</v>
      </c>
      <c r="S6" s="17" t="s">
        <v>243</v>
      </c>
      <c r="T6" s="17" t="s">
        <v>243</v>
      </c>
      <c r="U6" s="17" t="s">
        <v>216</v>
      </c>
    </row>
    <row r="7" spans="1:21" x14ac:dyDescent="0.25">
      <c r="A7" s="34"/>
      <c r="B7" s="14"/>
      <c r="C7" s="14"/>
      <c r="D7" s="14"/>
      <c r="E7" s="14"/>
      <c r="F7" s="14"/>
      <c r="G7" s="14"/>
      <c r="H7" s="14"/>
      <c r="I7" s="14"/>
      <c r="J7" s="14"/>
      <c r="K7" s="14"/>
      <c r="L7" s="34"/>
      <c r="N7" s="17" t="s">
        <v>64</v>
      </c>
      <c r="O7" s="17" t="s">
        <v>4</v>
      </c>
      <c r="P7" s="22" t="s">
        <v>86</v>
      </c>
      <c r="R7" s="17" t="s">
        <v>91</v>
      </c>
      <c r="S7" s="17" t="s">
        <v>92</v>
      </c>
      <c r="T7" s="17" t="s">
        <v>92</v>
      </c>
      <c r="U7" s="17" t="s">
        <v>190</v>
      </c>
    </row>
    <row r="8" spans="1:21" x14ac:dyDescent="0.25">
      <c r="A8" s="2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>
        <f>IF(B8+C8+D8+E8+F8+G8+H8+I8+J8+K8&gt;CALCULOS!K4,"ERROR",B8+C8+D8+E8+F8+G8+H8+I8+J8+K8)</f>
        <v>0</v>
      </c>
      <c r="N8" s="17" t="s">
        <v>296</v>
      </c>
      <c r="O8" s="17" t="s">
        <v>5</v>
      </c>
      <c r="R8" s="17" t="s">
        <v>90</v>
      </c>
      <c r="S8" s="17" t="s">
        <v>92</v>
      </c>
      <c r="T8" s="17" t="s">
        <v>92</v>
      </c>
      <c r="U8" s="17" t="s">
        <v>191</v>
      </c>
    </row>
    <row r="9" spans="1:21" x14ac:dyDescent="0.25">
      <c r="A9" s="2">
        <v>4.1666666666666664E-2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>
        <f>IF(B9+C9+D9+E9+F9+G9+H9+I9+J9+K9&gt;CALCULOS!K5,"ERROR",B9+C9+D9+E9+F9+G9+H9+I9+J9+K9)</f>
        <v>0</v>
      </c>
      <c r="N9" s="17" t="s">
        <v>297</v>
      </c>
      <c r="O9" s="17" t="s">
        <v>6</v>
      </c>
      <c r="R9" s="17" t="s">
        <v>89</v>
      </c>
      <c r="S9" s="17" t="s">
        <v>92</v>
      </c>
      <c r="T9" s="17" t="s">
        <v>92</v>
      </c>
      <c r="U9" s="17" t="s">
        <v>283</v>
      </c>
    </row>
    <row r="10" spans="1:21" x14ac:dyDescent="0.25">
      <c r="A10" s="2">
        <v>8.3333333333333301E-2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>
        <f>IF(B10+C10+D10+E10+F10+G10+H10+I10+J10+K10&gt;CALCULOS!K6,"ERROR",B10+C10+D10+E10+F10+G10+H10+I10+J10+K10)</f>
        <v>0</v>
      </c>
      <c r="N10" s="17" t="s">
        <v>298</v>
      </c>
      <c r="O10" s="17" t="s">
        <v>7</v>
      </c>
      <c r="S10" s="17" t="s">
        <v>92</v>
      </c>
      <c r="T10" s="17" t="s">
        <v>92</v>
      </c>
      <c r="U10" s="17" t="s">
        <v>282</v>
      </c>
    </row>
    <row r="11" spans="1:21" x14ac:dyDescent="0.25">
      <c r="A11" s="2">
        <v>0.125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>
        <f>IF(B11+C11+D11+E11+F11+G11+H11+I11+J11+K11&gt;CALCULOS!K7,"ERROR",B11+C11+D11+E11+F11+G11+H11+I11+J11+K11)</f>
        <v>0</v>
      </c>
      <c r="N11" s="17" t="s">
        <v>299</v>
      </c>
      <c r="O11" s="17" t="s">
        <v>8</v>
      </c>
      <c r="S11" s="17" t="s">
        <v>92</v>
      </c>
      <c r="T11" s="17" t="s">
        <v>92</v>
      </c>
      <c r="U11" s="17" t="s">
        <v>281</v>
      </c>
    </row>
    <row r="12" spans="1:21" x14ac:dyDescent="0.25">
      <c r="A12" s="2">
        <v>0.16666666666666699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>
        <f>IF(B12+C12+D12+E12+F12+G12+H12+I12+J12+K12&gt;CALCULOS!K8,"ERROR",B12+C12+D12+E12+F12+G12+H12+I12+J12+K12)</f>
        <v>0</v>
      </c>
      <c r="N12" s="17" t="s">
        <v>249</v>
      </c>
      <c r="O12" s="17" t="s">
        <v>9</v>
      </c>
      <c r="S12" s="17" t="s">
        <v>92</v>
      </c>
      <c r="T12" s="17" t="s">
        <v>92</v>
      </c>
      <c r="U12" s="17" t="s">
        <v>205</v>
      </c>
    </row>
    <row r="13" spans="1:21" x14ac:dyDescent="0.25">
      <c r="A13" s="2">
        <v>0.20833333333333301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>
        <f>IF(B13+C13+D13+E13+F13+G13+H13+I13+J13+K13&gt;CALCULOS!K9,"ERROR",B13+C13+D13+E13+F13+G13+H13+I13+J13+K13)</f>
        <v>0</v>
      </c>
      <c r="N13" s="17" t="s">
        <v>289</v>
      </c>
      <c r="O13" s="17" t="s">
        <v>10</v>
      </c>
      <c r="S13" s="17" t="s">
        <v>92</v>
      </c>
      <c r="T13" s="17" t="s">
        <v>92</v>
      </c>
      <c r="U13" s="17" t="s">
        <v>195</v>
      </c>
    </row>
    <row r="14" spans="1:21" x14ac:dyDescent="0.25">
      <c r="A14" s="2">
        <v>0.25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>
        <f>IF(B14+C14+D14+E14+F14+G14+H14+I14+J14+K14&gt;CALCULOS!K10,"ERROR",B14+C14+D14+E14+F14+G14+H14+I14+J14+K14)</f>
        <v>0</v>
      </c>
      <c r="N14" s="17" t="s">
        <v>304</v>
      </c>
      <c r="O14" s="17" t="s">
        <v>11</v>
      </c>
      <c r="S14" s="17" t="s">
        <v>92</v>
      </c>
      <c r="T14" s="17" t="s">
        <v>92</v>
      </c>
      <c r="U14" s="17" t="s">
        <v>201</v>
      </c>
    </row>
    <row r="15" spans="1:21" x14ac:dyDescent="0.25">
      <c r="A15" s="2">
        <v>0.29166666666666702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>
        <f>IF(B15+C15+D15+E15+F15+G15+H15+I15+J15+K15&gt;CALCULOS!K11,"ERROR",B15+C15+D15+E15+F15+G15+H15+I15+J15+K15)</f>
        <v>0</v>
      </c>
      <c r="N15" s="17" t="s">
        <v>250</v>
      </c>
      <c r="O15" s="17" t="s">
        <v>12</v>
      </c>
      <c r="S15" s="17" t="s">
        <v>92</v>
      </c>
      <c r="T15" s="17" t="s">
        <v>92</v>
      </c>
      <c r="U15" s="17" t="s">
        <v>203</v>
      </c>
    </row>
    <row r="16" spans="1:21" x14ac:dyDescent="0.25">
      <c r="A16" s="2">
        <v>0.33333333333333298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>
        <f>IF(B16+C16+D16+E16+F16+G16+H16+I16+J16+K16&gt;CALCULOS!K12,"ERROR",B16+C16+D16+E16+F16+G16+H16+I16+J16+K16)</f>
        <v>0</v>
      </c>
      <c r="N16" s="17" t="s">
        <v>251</v>
      </c>
      <c r="O16" s="17" t="s">
        <v>13</v>
      </c>
      <c r="S16" s="17" t="s">
        <v>92</v>
      </c>
      <c r="T16" s="17" t="s">
        <v>92</v>
      </c>
      <c r="U16" s="17" t="s">
        <v>198</v>
      </c>
    </row>
    <row r="17" spans="1:21" x14ac:dyDescent="0.25">
      <c r="A17" s="2">
        <v>0.375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>
        <f>IF(B17+C17+D17+E17+F17+G17+H17+I17+J17+K17&gt;CALCULOS!K13,"ERROR",B17+C17+D17+E17+F17+G17+H17+I17+J17+K17)</f>
        <v>0</v>
      </c>
      <c r="N17" s="17" t="s">
        <v>65</v>
      </c>
      <c r="O17" s="17" t="s">
        <v>14</v>
      </c>
      <c r="S17" s="17" t="s">
        <v>92</v>
      </c>
      <c r="T17" s="17" t="s">
        <v>92</v>
      </c>
      <c r="U17" s="17" t="s">
        <v>241</v>
      </c>
    </row>
    <row r="18" spans="1:21" x14ac:dyDescent="0.25">
      <c r="A18" s="2">
        <v>0.41666666666666702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>
        <f>IF(B18+C18+D18+E18+F18+G18+H18+I18+J18+K18&gt;CALCULOS!K14,"ERROR",B18+C18+D18+E18+F18+G18+H18+I18+J18+K18)</f>
        <v>0</v>
      </c>
      <c r="N18" s="17" t="s">
        <v>66</v>
      </c>
      <c r="O18" s="17" t="s">
        <v>15</v>
      </c>
      <c r="S18" s="17" t="s">
        <v>92</v>
      </c>
      <c r="T18" s="17" t="s">
        <v>92</v>
      </c>
      <c r="U18" s="17" t="s">
        <v>242</v>
      </c>
    </row>
    <row r="19" spans="1:21" x14ac:dyDescent="0.25">
      <c r="A19" s="2">
        <v>0.45833333333333298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>
        <f>IF(B19+C19+D19+E19+F19+G19+H19+I19+J19+K19&gt;CALCULOS!K15,"ERROR",B19+C19+D19+E19+F19+G19+H19+I19+J19+K19)</f>
        <v>0</v>
      </c>
      <c r="N19" s="17" t="s">
        <v>252</v>
      </c>
      <c r="O19" s="17" t="s">
        <v>16</v>
      </c>
      <c r="S19" s="17" t="s">
        <v>92</v>
      </c>
      <c r="T19" s="17" t="s">
        <v>92</v>
      </c>
      <c r="U19" s="17" t="s">
        <v>192</v>
      </c>
    </row>
    <row r="20" spans="1:21" x14ac:dyDescent="0.25">
      <c r="A20" s="2">
        <v>0.5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>
        <f>IF(B20+C20+D20+E20+F20+G20+H20+I20+J20+K20&gt;CALCULOS!K16,"ERROR",B20+C20+D20+E20+F20+G20+H20+I20+J20+K20)</f>
        <v>0</v>
      </c>
      <c r="N20" s="17" t="s">
        <v>218</v>
      </c>
      <c r="O20" s="17" t="s">
        <v>17</v>
      </c>
      <c r="S20" s="17" t="s">
        <v>92</v>
      </c>
      <c r="T20" s="17" t="s">
        <v>92</v>
      </c>
      <c r="U20" s="17" t="s">
        <v>209</v>
      </c>
    </row>
    <row r="21" spans="1:21" x14ac:dyDescent="0.25">
      <c r="A21" s="2">
        <v>0.54166666666666696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>
        <f>IF(B21+C21+D21+E21+F21+G21+H21+I21+J21+K21&gt;CALCULOS!K17,"ERROR",B21+C21+D21+E21+F21+G21+H21+I21+J21+K21)</f>
        <v>0</v>
      </c>
      <c r="N21" s="17" t="s">
        <v>300</v>
      </c>
      <c r="O21" s="17" t="s">
        <v>18</v>
      </c>
      <c r="S21" s="17" t="s">
        <v>92</v>
      </c>
      <c r="T21" s="17" t="s">
        <v>92</v>
      </c>
      <c r="U21" s="17" t="s">
        <v>210</v>
      </c>
    </row>
    <row r="22" spans="1:21" x14ac:dyDescent="0.25">
      <c r="A22" s="2">
        <v>0.58333333333333304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>
        <f>IF(B22+C22+D22+E22+F22+G22+H22+I22+J22+K22&gt;CALCULOS!K18,"ERROR",B22+C22+D22+E22+F22+G22+H22+I22+J22+K22)</f>
        <v>0</v>
      </c>
      <c r="N22" s="17" t="s">
        <v>67</v>
      </c>
      <c r="O22" s="17" t="s">
        <v>19</v>
      </c>
      <c r="S22" s="17" t="s">
        <v>92</v>
      </c>
      <c r="T22" s="17" t="s">
        <v>92</v>
      </c>
      <c r="U22" s="17" t="s">
        <v>214</v>
      </c>
    </row>
    <row r="23" spans="1:21" x14ac:dyDescent="0.25">
      <c r="A23" s="2">
        <v>0.625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>
        <f>IF(B23+C23+D23+E23+F23+G23+H23+I23+J23+K23&gt;CALCULOS!K19,"ERROR",B23+C23+D23+E23+F23+G23+H23+I23+J23+K23)</f>
        <v>0</v>
      </c>
      <c r="N23" s="17" t="s">
        <v>68</v>
      </c>
      <c r="O23" s="17" t="s">
        <v>20</v>
      </c>
      <c r="S23" s="17" t="s">
        <v>92</v>
      </c>
      <c r="T23" s="17" t="s">
        <v>92</v>
      </c>
      <c r="U23" s="17" t="s">
        <v>211</v>
      </c>
    </row>
    <row r="24" spans="1:21" x14ac:dyDescent="0.25">
      <c r="A24" s="2">
        <v>0.66666666666666696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>
        <f>IF(B24+C24+D24+E24+F24+G24+H24+I24+J24+K24&gt;CALCULOS!K20,"ERROR",B24+C24+D24+E24+F24+G24+H24+I24+J24+K24)</f>
        <v>0</v>
      </c>
      <c r="N24" s="17" t="s">
        <v>253</v>
      </c>
      <c r="O24" s="17" t="s">
        <v>21</v>
      </c>
      <c r="S24" s="17" t="s">
        <v>92</v>
      </c>
      <c r="T24" s="17" t="s">
        <v>92</v>
      </c>
      <c r="U24" s="17" t="s">
        <v>204</v>
      </c>
    </row>
    <row r="25" spans="1:21" x14ac:dyDescent="0.25">
      <c r="A25" s="2">
        <v>0.70833333333333304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>
        <f>IF(B25+C25+D25+E25+F25+G25+H25+I25+J25+K25&gt;CALCULOS!K21,"ERROR",B25+C25+D25+E25+F25+G25+H25+I25+J25+K25)</f>
        <v>0</v>
      </c>
      <c r="N25" s="17" t="s">
        <v>254</v>
      </c>
      <c r="O25" s="17" t="s">
        <v>22</v>
      </c>
      <c r="S25" s="17" t="s">
        <v>92</v>
      </c>
      <c r="T25" s="17" t="s">
        <v>92</v>
      </c>
      <c r="U25" s="17" t="s">
        <v>196</v>
      </c>
    </row>
    <row r="26" spans="1:21" x14ac:dyDescent="0.25">
      <c r="A26" s="2">
        <v>0.75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>
        <f>IF(B26+C26+D26+E26+F26+G26+H26+I26+J26+K26&gt;CALCULOS!K22,"ERROR",B26+C26+D26+E26+F26+G26+H26+I26+J26+K26)</f>
        <v>0</v>
      </c>
      <c r="N26" s="17" t="s">
        <v>301</v>
      </c>
      <c r="O26" s="17" t="s">
        <v>23</v>
      </c>
      <c r="S26" s="17" t="s">
        <v>92</v>
      </c>
      <c r="T26" s="17" t="s">
        <v>92</v>
      </c>
      <c r="U26" s="17" t="s">
        <v>200</v>
      </c>
    </row>
    <row r="27" spans="1:21" x14ac:dyDescent="0.25">
      <c r="A27" s="2">
        <v>0.79166666666666696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>
        <f>IF(B27+C27+D27+E27+F27+G27+H27+I27+J27+K27&gt;CALCULOS!K23,"ERROR",B27+C27+D27+E27+F27+G27+H27+I27+J27+K27)</f>
        <v>0</v>
      </c>
      <c r="N27" s="17" t="s">
        <v>69</v>
      </c>
      <c r="O27" s="17" t="s">
        <v>24</v>
      </c>
      <c r="S27" s="17" t="s">
        <v>92</v>
      </c>
      <c r="T27" s="17" t="s">
        <v>92</v>
      </c>
      <c r="U27" s="17" t="s">
        <v>202</v>
      </c>
    </row>
    <row r="28" spans="1:21" x14ac:dyDescent="0.25">
      <c r="A28" s="2">
        <v>0.83333333333333304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>
        <f>IF(B28+C28+D28+E28+F28+G28+H28+I28+J28+K28&gt;CALCULOS!K24,"ERROR",B28+C28+D28+E28+F28+G28+H28+I28+J28+K28)</f>
        <v>0</v>
      </c>
      <c r="N28" s="17" t="s">
        <v>255</v>
      </c>
      <c r="O28" s="17" t="s">
        <v>25</v>
      </c>
      <c r="S28" s="17" t="s">
        <v>92</v>
      </c>
      <c r="T28" s="17" t="s">
        <v>92</v>
      </c>
      <c r="U28" s="17" t="s">
        <v>197</v>
      </c>
    </row>
    <row r="29" spans="1:21" x14ac:dyDescent="0.25">
      <c r="A29" s="2">
        <v>0.875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>
        <f>IF(B29+C29+D29+E29+F29+G29+H29+I29+J29+K29&gt;CALCULOS!K25,"ERROR",B29+C29+D29+E29+F29+G29+H29+I29+J29+K29)</f>
        <v>0</v>
      </c>
      <c r="N29" s="17" t="s">
        <v>70</v>
      </c>
      <c r="O29" s="17" t="s">
        <v>26</v>
      </c>
      <c r="S29" s="17" t="s">
        <v>92</v>
      </c>
      <c r="T29" s="17" t="s">
        <v>92</v>
      </c>
      <c r="U29" s="17" t="s">
        <v>199</v>
      </c>
    </row>
    <row r="30" spans="1:21" x14ac:dyDescent="0.25">
      <c r="A30" s="2">
        <v>0.91666666666666696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>
        <f>IF(B30+C30+D30+E30+F30+G30+H30+I30+J30+K30&gt;CALCULOS!K26,"ERROR",B30+C30+D30+E30+F30+G30+H30+I30+J30+K30)</f>
        <v>0</v>
      </c>
      <c r="N30" s="17" t="s">
        <v>256</v>
      </c>
      <c r="O30" s="17" t="s">
        <v>27</v>
      </c>
      <c r="S30" s="17" t="s">
        <v>92</v>
      </c>
      <c r="T30" s="17" t="s">
        <v>92</v>
      </c>
      <c r="U30" s="17" t="s">
        <v>213</v>
      </c>
    </row>
    <row r="31" spans="1:21" x14ac:dyDescent="0.25">
      <c r="A31" s="2">
        <v>0.95833333333333304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>
        <f>IF(B31+C31+D31+E31+F31+G31+H31+I31+J31+K31&gt;CALCULOS!K27,"ERROR",B31+C31+D31+E31+F31+G31+H31+I31+J31+K31)</f>
        <v>0</v>
      </c>
      <c r="N31" s="17" t="s">
        <v>71</v>
      </c>
      <c r="O31" s="17" t="s">
        <v>28</v>
      </c>
      <c r="S31" s="17" t="s">
        <v>92</v>
      </c>
      <c r="T31" s="17" t="s">
        <v>92</v>
      </c>
      <c r="U31" s="17" t="s">
        <v>207</v>
      </c>
    </row>
    <row r="32" spans="1:21" x14ac:dyDescent="0.25">
      <c r="B32" s="25">
        <f>COUNTIF(B5:B7,"&lt;&gt;"&amp;"*")</f>
        <v>3</v>
      </c>
      <c r="C32" s="25">
        <f>COUNTIF(C5:C7,"&lt;&gt;"&amp;"*")</f>
        <v>3</v>
      </c>
      <c r="D32" s="25">
        <f t="shared" ref="D32:K32" si="0">COUNTIF(D5:D7,"&lt;&gt;"&amp;"*")</f>
        <v>3</v>
      </c>
      <c r="E32" s="25">
        <f t="shared" si="0"/>
        <v>3</v>
      </c>
      <c r="F32" s="25">
        <f t="shared" si="0"/>
        <v>3</v>
      </c>
      <c r="G32" s="25">
        <f t="shared" si="0"/>
        <v>3</v>
      </c>
      <c r="H32" s="25">
        <f t="shared" si="0"/>
        <v>3</v>
      </c>
      <c r="I32" s="25">
        <f t="shared" si="0"/>
        <v>3</v>
      </c>
      <c r="J32" s="25">
        <f t="shared" si="0"/>
        <v>3</v>
      </c>
      <c r="K32" s="25">
        <f t="shared" si="0"/>
        <v>3</v>
      </c>
      <c r="N32" s="17" t="s">
        <v>257</v>
      </c>
      <c r="O32" s="17" t="s">
        <v>29</v>
      </c>
      <c r="S32" s="17" t="s">
        <v>92</v>
      </c>
      <c r="T32" s="17" t="s">
        <v>92</v>
      </c>
      <c r="U32" s="17" t="s">
        <v>206</v>
      </c>
    </row>
    <row r="33" spans="1:21" x14ac:dyDescent="0.25">
      <c r="N33" s="17" t="s">
        <v>258</v>
      </c>
      <c r="O33" s="17" t="s">
        <v>30</v>
      </c>
      <c r="S33" s="17" t="s">
        <v>92</v>
      </c>
      <c r="T33" s="17" t="s">
        <v>92</v>
      </c>
      <c r="U33" s="17" t="s">
        <v>208</v>
      </c>
    </row>
    <row r="34" spans="1:21" x14ac:dyDescent="0.25">
      <c r="A34" s="17" t="s">
        <v>89</v>
      </c>
      <c r="B34" s="17" t="s">
        <v>90</v>
      </c>
      <c r="C34" s="17" t="s">
        <v>91</v>
      </c>
      <c r="D34" s="17" t="s">
        <v>92</v>
      </c>
      <c r="E34" s="17" t="s">
        <v>93</v>
      </c>
      <c r="N34" s="17" t="s">
        <v>72</v>
      </c>
      <c r="O34" s="17" t="s">
        <v>31</v>
      </c>
      <c r="S34" s="17" t="s">
        <v>92</v>
      </c>
      <c r="T34" s="17" t="s">
        <v>92</v>
      </c>
      <c r="U34" s="17" t="s">
        <v>193</v>
      </c>
    </row>
    <row r="35" spans="1:21" x14ac:dyDescent="0.25">
      <c r="A35" s="17"/>
      <c r="B35" s="17"/>
      <c r="C35" s="17"/>
      <c r="D35" s="17"/>
      <c r="E35" s="17"/>
      <c r="N35" s="17" t="s">
        <v>73</v>
      </c>
      <c r="O35" s="17" t="s">
        <v>32</v>
      </c>
      <c r="S35" s="17" t="s">
        <v>92</v>
      </c>
      <c r="T35" s="17" t="s">
        <v>92</v>
      </c>
      <c r="U35" s="17" t="s">
        <v>194</v>
      </c>
    </row>
    <row r="36" spans="1:21" x14ac:dyDescent="0.25">
      <c r="A36" s="26" t="s">
        <v>94</v>
      </c>
      <c r="B36" s="26" t="s">
        <v>165</v>
      </c>
      <c r="C36" s="26" t="s">
        <v>188</v>
      </c>
      <c r="D36" s="26" t="s">
        <v>190</v>
      </c>
      <c r="E36" s="26" t="s">
        <v>215</v>
      </c>
      <c r="N36" s="17" t="s">
        <v>74</v>
      </c>
      <c r="O36" s="17" t="s">
        <v>33</v>
      </c>
      <c r="S36" s="17" t="s">
        <v>92</v>
      </c>
      <c r="T36" s="17" t="s">
        <v>92</v>
      </c>
      <c r="U36" s="17" t="s">
        <v>212</v>
      </c>
    </row>
    <row r="37" spans="1:21" x14ac:dyDescent="0.25">
      <c r="A37" s="26" t="s">
        <v>95</v>
      </c>
      <c r="B37" s="26" t="s">
        <v>166</v>
      </c>
      <c r="C37" s="26" t="s">
        <v>189</v>
      </c>
      <c r="D37" s="26" t="s">
        <v>191</v>
      </c>
      <c r="E37" s="26" t="s">
        <v>216</v>
      </c>
      <c r="N37" s="17" t="s">
        <v>259</v>
      </c>
      <c r="O37" s="17" t="s">
        <v>34</v>
      </c>
      <c r="S37" s="17" t="s">
        <v>91</v>
      </c>
      <c r="T37" s="17" t="s">
        <v>91</v>
      </c>
      <c r="U37" s="17" t="s">
        <v>189</v>
      </c>
    </row>
    <row r="38" spans="1:21" x14ac:dyDescent="0.25">
      <c r="A38" s="26" t="s">
        <v>96</v>
      </c>
      <c r="B38" s="26" t="s">
        <v>167</v>
      </c>
      <c r="C38" s="17"/>
      <c r="D38" s="26" t="s">
        <v>192</v>
      </c>
      <c r="E38" s="17"/>
      <c r="N38" s="17" t="s">
        <v>75</v>
      </c>
      <c r="O38" s="17" t="s">
        <v>35</v>
      </c>
      <c r="S38" s="17" t="s">
        <v>91</v>
      </c>
      <c r="T38" s="17" t="s">
        <v>91</v>
      </c>
      <c r="U38" s="17" t="s">
        <v>188</v>
      </c>
    </row>
    <row r="39" spans="1:21" x14ac:dyDescent="0.25">
      <c r="A39" s="26" t="s">
        <v>97</v>
      </c>
      <c r="B39" s="26" t="s">
        <v>168</v>
      </c>
      <c r="C39" s="17"/>
      <c r="D39" s="26" t="s">
        <v>193</v>
      </c>
      <c r="E39" s="17"/>
      <c r="N39" s="17" t="s">
        <v>76</v>
      </c>
      <c r="O39" s="17" t="s">
        <v>36</v>
      </c>
      <c r="S39" s="17" t="s">
        <v>244</v>
      </c>
      <c r="T39" s="17" t="s">
        <v>244</v>
      </c>
      <c r="U39" s="17" t="s">
        <v>165</v>
      </c>
    </row>
    <row r="40" spans="1:21" x14ac:dyDescent="0.25">
      <c r="A40" s="26" t="s">
        <v>98</v>
      </c>
      <c r="B40" s="26" t="s">
        <v>169</v>
      </c>
      <c r="C40" s="17"/>
      <c r="D40" s="26" t="s">
        <v>194</v>
      </c>
      <c r="E40" s="17"/>
      <c r="N40" s="17" t="s">
        <v>260</v>
      </c>
      <c r="O40" s="17" t="s">
        <v>37</v>
      </c>
      <c r="S40" s="17" t="s">
        <v>244</v>
      </c>
      <c r="T40" s="17" t="s">
        <v>244</v>
      </c>
      <c r="U40" s="17" t="s">
        <v>182</v>
      </c>
    </row>
    <row r="41" spans="1:21" x14ac:dyDescent="0.25">
      <c r="A41" s="26" t="s">
        <v>99</v>
      </c>
      <c r="B41" s="26" t="s">
        <v>170</v>
      </c>
      <c r="C41" s="17"/>
      <c r="D41" s="26" t="s">
        <v>195</v>
      </c>
      <c r="E41" s="17"/>
      <c r="N41" s="17" t="s">
        <v>261</v>
      </c>
      <c r="O41" s="17" t="s">
        <v>38</v>
      </c>
      <c r="S41" s="17" t="s">
        <v>244</v>
      </c>
      <c r="T41" s="17" t="s">
        <v>244</v>
      </c>
      <c r="U41" s="17" t="s">
        <v>166</v>
      </c>
    </row>
    <row r="42" spans="1:21" x14ac:dyDescent="0.25">
      <c r="A42" s="26" t="s">
        <v>100</v>
      </c>
      <c r="B42" s="26" t="s">
        <v>171</v>
      </c>
      <c r="C42" s="17"/>
      <c r="D42" s="26" t="s">
        <v>196</v>
      </c>
      <c r="E42" s="17"/>
      <c r="N42" s="17" t="s">
        <v>290</v>
      </c>
      <c r="O42" s="17" t="s">
        <v>39</v>
      </c>
      <c r="S42" s="17" t="s">
        <v>244</v>
      </c>
      <c r="T42" s="17" t="s">
        <v>244</v>
      </c>
      <c r="U42" s="17" t="s">
        <v>179</v>
      </c>
    </row>
    <row r="43" spans="1:21" x14ac:dyDescent="0.25">
      <c r="A43" s="26" t="s">
        <v>101</v>
      </c>
      <c r="B43" s="26" t="s">
        <v>172</v>
      </c>
      <c r="C43" s="17"/>
      <c r="D43" s="26" t="s">
        <v>197</v>
      </c>
      <c r="E43" s="17"/>
      <c r="N43" s="17" t="s">
        <v>77</v>
      </c>
      <c r="O43" s="17" t="s">
        <v>40</v>
      </c>
      <c r="S43" s="17" t="s">
        <v>244</v>
      </c>
      <c r="T43" s="17" t="s">
        <v>244</v>
      </c>
      <c r="U43" s="17" t="s">
        <v>167</v>
      </c>
    </row>
    <row r="44" spans="1:21" x14ac:dyDescent="0.25">
      <c r="A44" s="26" t="s">
        <v>102</v>
      </c>
      <c r="B44" s="26" t="s">
        <v>173</v>
      </c>
      <c r="C44" s="17"/>
      <c r="D44" s="26" t="s">
        <v>198</v>
      </c>
      <c r="E44" s="17"/>
      <c r="N44" s="17" t="s">
        <v>307</v>
      </c>
      <c r="O44" s="17" t="s">
        <v>41</v>
      </c>
      <c r="S44" s="17" t="s">
        <v>244</v>
      </c>
      <c r="T44" s="17" t="s">
        <v>244</v>
      </c>
      <c r="U44" s="17" t="s">
        <v>168</v>
      </c>
    </row>
    <row r="45" spans="1:21" x14ac:dyDescent="0.25">
      <c r="A45" s="26" t="s">
        <v>103</v>
      </c>
      <c r="B45" s="26" t="s">
        <v>174</v>
      </c>
      <c r="C45" s="17"/>
      <c r="D45" s="26" t="s">
        <v>199</v>
      </c>
      <c r="E45" s="17"/>
      <c r="N45" s="17" t="s">
        <v>78</v>
      </c>
      <c r="O45" s="17" t="s">
        <v>42</v>
      </c>
      <c r="S45" s="17" t="s">
        <v>244</v>
      </c>
      <c r="T45" s="17" t="s">
        <v>244</v>
      </c>
      <c r="U45" s="17" t="s">
        <v>180</v>
      </c>
    </row>
    <row r="46" spans="1:21" x14ac:dyDescent="0.25">
      <c r="A46" s="26" t="s">
        <v>104</v>
      </c>
      <c r="B46" s="26" t="s">
        <v>175</v>
      </c>
      <c r="C46" s="17"/>
      <c r="D46" s="26" t="s">
        <v>200</v>
      </c>
      <c r="E46" s="17"/>
      <c r="N46" s="17" t="s">
        <v>79</v>
      </c>
      <c r="O46" s="17" t="s">
        <v>43</v>
      </c>
      <c r="S46" s="17" t="s">
        <v>244</v>
      </c>
      <c r="T46" s="17" t="s">
        <v>244</v>
      </c>
      <c r="U46" s="17" t="s">
        <v>169</v>
      </c>
    </row>
    <row r="47" spans="1:21" x14ac:dyDescent="0.25">
      <c r="A47" s="26" t="s">
        <v>105</v>
      </c>
      <c r="B47" s="26" t="s">
        <v>176</v>
      </c>
      <c r="C47" s="17"/>
      <c r="D47" s="26" t="s">
        <v>201</v>
      </c>
      <c r="E47" s="17"/>
      <c r="N47" s="17" t="s">
        <v>80</v>
      </c>
      <c r="O47" s="17" t="s">
        <v>44</v>
      </c>
      <c r="S47" s="17" t="s">
        <v>244</v>
      </c>
      <c r="T47" s="17" t="s">
        <v>244</v>
      </c>
      <c r="U47" s="17" t="s">
        <v>170</v>
      </c>
    </row>
    <row r="48" spans="1:21" x14ac:dyDescent="0.25">
      <c r="A48" s="26" t="s">
        <v>106</v>
      </c>
      <c r="B48" s="26" t="s">
        <v>177</v>
      </c>
      <c r="C48" s="17"/>
      <c r="D48" s="26" t="s">
        <v>202</v>
      </c>
      <c r="E48" s="17"/>
      <c r="N48" s="17" t="s">
        <v>81</v>
      </c>
      <c r="O48" s="17" t="s">
        <v>45</v>
      </c>
      <c r="S48" s="17" t="s">
        <v>244</v>
      </c>
      <c r="T48" s="17" t="s">
        <v>244</v>
      </c>
      <c r="U48" s="17" t="s">
        <v>171</v>
      </c>
    </row>
    <row r="49" spans="1:21" x14ac:dyDescent="0.25">
      <c r="A49" s="26" t="s">
        <v>107</v>
      </c>
      <c r="B49" s="26" t="s">
        <v>178</v>
      </c>
      <c r="C49" s="17"/>
      <c r="D49" s="26" t="s">
        <v>203</v>
      </c>
      <c r="E49" s="17"/>
      <c r="N49" s="17" t="s">
        <v>288</v>
      </c>
      <c r="O49" s="17" t="s">
        <v>46</v>
      </c>
      <c r="S49" s="17" t="s">
        <v>244</v>
      </c>
      <c r="T49" s="17" t="s">
        <v>244</v>
      </c>
      <c r="U49" s="17" t="s">
        <v>181</v>
      </c>
    </row>
    <row r="50" spans="1:21" x14ac:dyDescent="0.25">
      <c r="A50" s="26" t="s">
        <v>108</v>
      </c>
      <c r="B50" s="26" t="s">
        <v>179</v>
      </c>
      <c r="C50" s="17"/>
      <c r="D50" s="26" t="s">
        <v>204</v>
      </c>
      <c r="E50" s="17"/>
      <c r="N50" s="17" t="s">
        <v>302</v>
      </c>
      <c r="O50" s="17" t="s">
        <v>47</v>
      </c>
      <c r="S50" s="17" t="s">
        <v>244</v>
      </c>
      <c r="T50" s="17" t="s">
        <v>244</v>
      </c>
      <c r="U50" s="17" t="s">
        <v>178</v>
      </c>
    </row>
    <row r="51" spans="1:21" x14ac:dyDescent="0.25">
      <c r="A51" s="26" t="s">
        <v>109</v>
      </c>
      <c r="B51" s="26" t="s">
        <v>180</v>
      </c>
      <c r="C51" s="17"/>
      <c r="D51" s="26" t="s">
        <v>205</v>
      </c>
      <c r="E51" s="17"/>
      <c r="N51" s="17" t="s">
        <v>82</v>
      </c>
      <c r="O51" s="17" t="s">
        <v>48</v>
      </c>
      <c r="S51" s="17" t="s">
        <v>244</v>
      </c>
      <c r="T51" s="17" t="s">
        <v>244</v>
      </c>
      <c r="U51" s="17" t="s">
        <v>187</v>
      </c>
    </row>
    <row r="52" spans="1:21" x14ac:dyDescent="0.25">
      <c r="A52" s="26" t="s">
        <v>110</v>
      </c>
      <c r="B52" s="26" t="s">
        <v>181</v>
      </c>
      <c r="C52" s="17"/>
      <c r="D52" s="26" t="s">
        <v>206</v>
      </c>
      <c r="E52" s="17"/>
      <c r="N52" s="17" t="s">
        <v>262</v>
      </c>
      <c r="O52" s="17" t="s">
        <v>49</v>
      </c>
      <c r="S52" s="17" t="s">
        <v>244</v>
      </c>
      <c r="T52" s="17" t="s">
        <v>244</v>
      </c>
      <c r="U52" s="17" t="s">
        <v>172</v>
      </c>
    </row>
    <row r="53" spans="1:21" x14ac:dyDescent="0.25">
      <c r="A53" s="26" t="s">
        <v>111</v>
      </c>
      <c r="B53" s="26" t="s">
        <v>182</v>
      </c>
      <c r="C53" s="17"/>
      <c r="D53" s="26" t="s">
        <v>207</v>
      </c>
      <c r="E53" s="17"/>
      <c r="N53" s="17" t="s">
        <v>263</v>
      </c>
      <c r="O53" s="17" t="s">
        <v>50</v>
      </c>
      <c r="S53" s="17" t="s">
        <v>244</v>
      </c>
      <c r="T53" s="17" t="s">
        <v>244</v>
      </c>
      <c r="U53" s="17" t="s">
        <v>186</v>
      </c>
    </row>
    <row r="54" spans="1:21" x14ac:dyDescent="0.25">
      <c r="A54" s="26" t="s">
        <v>112</v>
      </c>
      <c r="B54" s="26" t="s">
        <v>183</v>
      </c>
      <c r="C54" s="17"/>
      <c r="D54" s="26" t="s">
        <v>208</v>
      </c>
      <c r="E54" s="17"/>
      <c r="N54" s="17" t="s">
        <v>83</v>
      </c>
      <c r="O54" s="17" t="s">
        <v>51</v>
      </c>
      <c r="S54" s="17" t="s">
        <v>244</v>
      </c>
      <c r="T54" s="17" t="s">
        <v>244</v>
      </c>
      <c r="U54" s="17" t="s">
        <v>271</v>
      </c>
    </row>
    <row r="55" spans="1:21" x14ac:dyDescent="0.25">
      <c r="A55" s="26" t="s">
        <v>113</v>
      </c>
      <c r="B55" s="26" t="s">
        <v>184</v>
      </c>
      <c r="C55" s="17"/>
      <c r="D55" s="26" t="s">
        <v>209</v>
      </c>
      <c r="E55" s="17"/>
      <c r="N55" s="17" t="s">
        <v>264</v>
      </c>
      <c r="O55" s="17" t="s">
        <v>52</v>
      </c>
      <c r="S55" s="17" t="s">
        <v>244</v>
      </c>
      <c r="T55" s="17" t="s">
        <v>244</v>
      </c>
      <c r="U55" s="17" t="s">
        <v>273</v>
      </c>
    </row>
    <row r="56" spans="1:21" x14ac:dyDescent="0.25">
      <c r="A56" s="26" t="s">
        <v>114</v>
      </c>
      <c r="B56" s="26" t="s">
        <v>185</v>
      </c>
      <c r="C56" s="17"/>
      <c r="D56" s="26" t="s">
        <v>210</v>
      </c>
      <c r="E56" s="17"/>
      <c r="N56" s="17" t="s">
        <v>265</v>
      </c>
      <c r="O56" s="17" t="s">
        <v>53</v>
      </c>
      <c r="S56" s="17" t="s">
        <v>244</v>
      </c>
      <c r="T56" s="17" t="s">
        <v>244</v>
      </c>
      <c r="U56" s="17" t="s">
        <v>272</v>
      </c>
    </row>
    <row r="57" spans="1:21" x14ac:dyDescent="0.25">
      <c r="A57" s="26" t="s">
        <v>115</v>
      </c>
      <c r="B57" s="26" t="s">
        <v>186</v>
      </c>
      <c r="C57" s="17"/>
      <c r="D57" s="26" t="s">
        <v>211</v>
      </c>
      <c r="E57" s="17"/>
      <c r="N57" s="17" t="s">
        <v>284</v>
      </c>
      <c r="O57" s="17" t="s">
        <v>54</v>
      </c>
      <c r="S57" s="17" t="s">
        <v>244</v>
      </c>
      <c r="T57" s="17" t="s">
        <v>244</v>
      </c>
      <c r="U57" s="17" t="s">
        <v>292</v>
      </c>
    </row>
    <row r="58" spans="1:21" x14ac:dyDescent="0.25">
      <c r="A58" s="26" t="s">
        <v>116</v>
      </c>
      <c r="B58" s="26" t="s">
        <v>187</v>
      </c>
      <c r="C58" s="17"/>
      <c r="D58" s="26" t="s">
        <v>212</v>
      </c>
      <c r="E58" s="17"/>
      <c r="N58" s="17" t="s">
        <v>285</v>
      </c>
      <c r="O58" s="17" t="s">
        <v>55</v>
      </c>
      <c r="S58" s="17" t="s">
        <v>244</v>
      </c>
      <c r="T58" s="17" t="s">
        <v>244</v>
      </c>
      <c r="U58" s="17" t="s">
        <v>295</v>
      </c>
    </row>
    <row r="59" spans="1:21" x14ac:dyDescent="0.25">
      <c r="A59" s="26" t="s">
        <v>117</v>
      </c>
      <c r="B59" s="17"/>
      <c r="C59" s="17"/>
      <c r="D59" s="26" t="s">
        <v>213</v>
      </c>
      <c r="E59" s="17"/>
      <c r="N59" s="17" t="s">
        <v>286</v>
      </c>
      <c r="O59" s="17" t="s">
        <v>56</v>
      </c>
      <c r="S59" s="17" t="s">
        <v>244</v>
      </c>
      <c r="T59" s="17" t="s">
        <v>244</v>
      </c>
      <c r="U59" s="17" t="s">
        <v>275</v>
      </c>
    </row>
    <row r="60" spans="1:21" x14ac:dyDescent="0.25">
      <c r="A60" s="26" t="s">
        <v>118</v>
      </c>
      <c r="B60" s="17"/>
      <c r="C60" s="17"/>
      <c r="D60" s="26" t="s">
        <v>214</v>
      </c>
      <c r="E60" s="17"/>
      <c r="N60" s="17" t="s">
        <v>287</v>
      </c>
      <c r="O60" s="17" t="s">
        <v>57</v>
      </c>
      <c r="S60" s="17" t="s">
        <v>244</v>
      </c>
      <c r="T60" s="17" t="s">
        <v>244</v>
      </c>
      <c r="U60" s="17" t="s">
        <v>291</v>
      </c>
    </row>
    <row r="61" spans="1:21" x14ac:dyDescent="0.25">
      <c r="A61" s="26" t="s">
        <v>119</v>
      </c>
      <c r="B61" s="17"/>
      <c r="C61" s="17"/>
      <c r="D61" s="17"/>
      <c r="E61" s="17"/>
      <c r="N61" s="17" t="s">
        <v>303</v>
      </c>
      <c r="O61" s="17" t="s">
        <v>58</v>
      </c>
      <c r="S61" s="17" t="s">
        <v>244</v>
      </c>
      <c r="T61" s="17" t="s">
        <v>244</v>
      </c>
      <c r="U61" s="27" t="s">
        <v>294</v>
      </c>
    </row>
    <row r="62" spans="1:21" x14ac:dyDescent="0.25">
      <c r="A62" s="26" t="s">
        <v>120</v>
      </c>
      <c r="B62" s="17"/>
      <c r="C62" s="17"/>
      <c r="D62" s="17"/>
      <c r="E62" s="17"/>
      <c r="N62" s="17" t="s">
        <v>266</v>
      </c>
      <c r="S62" s="17" t="s">
        <v>244</v>
      </c>
      <c r="T62" s="17" t="s">
        <v>244</v>
      </c>
      <c r="U62" s="17" t="s">
        <v>173</v>
      </c>
    </row>
    <row r="63" spans="1:21" x14ac:dyDescent="0.25">
      <c r="A63" s="26" t="s">
        <v>121</v>
      </c>
      <c r="B63" s="17"/>
      <c r="C63" s="17"/>
      <c r="D63" s="17"/>
      <c r="E63" s="17"/>
      <c r="N63" s="17" t="s">
        <v>267</v>
      </c>
      <c r="S63" s="17" t="s">
        <v>244</v>
      </c>
      <c r="T63" s="17" t="s">
        <v>244</v>
      </c>
      <c r="U63" s="17" t="s">
        <v>174</v>
      </c>
    </row>
    <row r="64" spans="1:21" x14ac:dyDescent="0.25">
      <c r="A64" s="26" t="s">
        <v>122</v>
      </c>
      <c r="B64" s="17"/>
      <c r="C64" s="17"/>
      <c r="D64" s="17"/>
      <c r="E64" s="17"/>
      <c r="S64" s="17" t="s">
        <v>244</v>
      </c>
      <c r="T64" s="17" t="s">
        <v>244</v>
      </c>
      <c r="U64" s="17" t="s">
        <v>175</v>
      </c>
    </row>
    <row r="65" spans="1:21" x14ac:dyDescent="0.25">
      <c r="A65" s="26" t="s">
        <v>123</v>
      </c>
      <c r="B65" s="17"/>
      <c r="C65" s="17"/>
      <c r="D65" s="17"/>
      <c r="E65" s="17"/>
      <c r="S65" s="17" t="s">
        <v>244</v>
      </c>
      <c r="T65" s="17" t="s">
        <v>244</v>
      </c>
      <c r="U65" s="17" t="s">
        <v>183</v>
      </c>
    </row>
    <row r="66" spans="1:21" x14ac:dyDescent="0.25">
      <c r="A66" s="26" t="s">
        <v>124</v>
      </c>
      <c r="B66" s="17"/>
      <c r="C66" s="17"/>
      <c r="D66" s="17"/>
      <c r="E66" s="17"/>
      <c r="S66" s="17" t="s">
        <v>244</v>
      </c>
      <c r="T66" s="17" t="s">
        <v>244</v>
      </c>
      <c r="U66" s="17" t="s">
        <v>184</v>
      </c>
    </row>
    <row r="67" spans="1:21" x14ac:dyDescent="0.25">
      <c r="A67" s="26" t="s">
        <v>125</v>
      </c>
      <c r="B67" s="17"/>
      <c r="C67" s="17"/>
      <c r="D67" s="17"/>
      <c r="E67" s="17"/>
      <c r="S67" s="17" t="s">
        <v>244</v>
      </c>
      <c r="T67" s="17" t="s">
        <v>244</v>
      </c>
      <c r="U67" s="17" t="s">
        <v>185</v>
      </c>
    </row>
    <row r="68" spans="1:21" x14ac:dyDescent="0.25">
      <c r="A68" s="26"/>
      <c r="B68" s="17"/>
      <c r="C68" s="17"/>
      <c r="D68" s="17"/>
      <c r="E68" s="17"/>
      <c r="S68" s="17" t="s">
        <v>244</v>
      </c>
      <c r="T68" s="17" t="s">
        <v>244</v>
      </c>
      <c r="U68" s="17" t="s">
        <v>274</v>
      </c>
    </row>
    <row r="69" spans="1:21" x14ac:dyDescent="0.25">
      <c r="A69" s="26"/>
      <c r="B69" s="17"/>
      <c r="C69" s="17"/>
      <c r="D69" s="17"/>
      <c r="E69" s="17"/>
      <c r="S69" s="17" t="s">
        <v>244</v>
      </c>
      <c r="T69" s="17" t="s">
        <v>244</v>
      </c>
      <c r="U69" s="17" t="s">
        <v>176</v>
      </c>
    </row>
    <row r="70" spans="1:21" x14ac:dyDescent="0.25">
      <c r="A70" s="26" t="s">
        <v>126</v>
      </c>
      <c r="B70" s="17"/>
      <c r="C70" s="17"/>
      <c r="D70" s="17"/>
      <c r="E70" s="17"/>
      <c r="S70" s="17" t="s">
        <v>244</v>
      </c>
      <c r="T70" s="17" t="s">
        <v>244</v>
      </c>
      <c r="U70" s="17" t="s">
        <v>177</v>
      </c>
    </row>
    <row r="71" spans="1:21" x14ac:dyDescent="0.25">
      <c r="A71" s="26" t="s">
        <v>127</v>
      </c>
      <c r="B71" s="17"/>
      <c r="C71" s="17"/>
      <c r="D71" s="17"/>
      <c r="E71" s="17"/>
      <c r="S71" s="17" t="s">
        <v>89</v>
      </c>
      <c r="T71" s="17" t="s">
        <v>89</v>
      </c>
      <c r="U71" s="17" t="s">
        <v>122</v>
      </c>
    </row>
    <row r="72" spans="1:21" x14ac:dyDescent="0.25">
      <c r="A72" s="26" t="s">
        <v>128</v>
      </c>
      <c r="B72" s="17"/>
      <c r="C72" s="17"/>
      <c r="D72" s="17"/>
      <c r="E72" s="17"/>
      <c r="S72" s="17" t="s">
        <v>89</v>
      </c>
      <c r="T72" s="17" t="s">
        <v>89</v>
      </c>
      <c r="U72" s="17" t="s">
        <v>95</v>
      </c>
    </row>
    <row r="73" spans="1:21" x14ac:dyDescent="0.25">
      <c r="A73" s="26" t="s">
        <v>129</v>
      </c>
      <c r="B73" s="17"/>
      <c r="C73" s="17"/>
      <c r="D73" s="17"/>
      <c r="E73" s="17"/>
      <c r="S73" s="17" t="s">
        <v>89</v>
      </c>
      <c r="T73" s="17" t="s">
        <v>89</v>
      </c>
      <c r="U73" s="17" t="s">
        <v>94</v>
      </c>
    </row>
    <row r="74" spans="1:21" x14ac:dyDescent="0.25">
      <c r="A74" s="26" t="s">
        <v>130</v>
      </c>
      <c r="B74" s="17"/>
      <c r="C74" s="17"/>
      <c r="D74" s="17"/>
      <c r="E74" s="17"/>
      <c r="S74" s="17" t="s">
        <v>89</v>
      </c>
      <c r="T74" s="17" t="s">
        <v>89</v>
      </c>
      <c r="U74" s="17" t="s">
        <v>100</v>
      </c>
    </row>
    <row r="75" spans="1:21" x14ac:dyDescent="0.25">
      <c r="A75" s="26" t="s">
        <v>131</v>
      </c>
      <c r="B75" s="17"/>
      <c r="C75" s="17"/>
      <c r="D75" s="17"/>
      <c r="E75" s="17"/>
      <c r="S75" s="17" t="s">
        <v>89</v>
      </c>
      <c r="T75" s="17" t="s">
        <v>89</v>
      </c>
      <c r="U75" s="17" t="s">
        <v>125</v>
      </c>
    </row>
    <row r="76" spans="1:21" x14ac:dyDescent="0.25">
      <c r="A76" s="26" t="s">
        <v>132</v>
      </c>
      <c r="B76" s="17"/>
      <c r="C76" s="17"/>
      <c r="D76" s="17"/>
      <c r="E76" s="17"/>
      <c r="S76" s="17" t="s">
        <v>89</v>
      </c>
      <c r="T76" s="17" t="s">
        <v>89</v>
      </c>
      <c r="U76" s="17" t="s">
        <v>98</v>
      </c>
    </row>
    <row r="77" spans="1:21" x14ac:dyDescent="0.25">
      <c r="A77" s="26" t="s">
        <v>133</v>
      </c>
      <c r="B77" s="17"/>
      <c r="C77" s="17"/>
      <c r="D77" s="17"/>
      <c r="E77" s="17"/>
      <c r="S77" s="17" t="s">
        <v>89</v>
      </c>
      <c r="T77" s="17" t="s">
        <v>89</v>
      </c>
      <c r="U77" s="17" t="s">
        <v>149</v>
      </c>
    </row>
    <row r="78" spans="1:21" x14ac:dyDescent="0.25">
      <c r="A78" s="26" t="s">
        <v>134</v>
      </c>
      <c r="B78" s="17"/>
      <c r="C78" s="17"/>
      <c r="D78" s="17"/>
      <c r="E78" s="17"/>
      <c r="S78" s="17" t="s">
        <v>89</v>
      </c>
      <c r="T78" s="17" t="s">
        <v>89</v>
      </c>
      <c r="U78" s="17" t="s">
        <v>97</v>
      </c>
    </row>
    <row r="79" spans="1:21" x14ac:dyDescent="0.25">
      <c r="A79" s="26" t="s">
        <v>135</v>
      </c>
      <c r="B79" s="17"/>
      <c r="C79" s="17"/>
      <c r="D79" s="17"/>
      <c r="E79" s="17"/>
      <c r="S79" s="17" t="s">
        <v>89</v>
      </c>
      <c r="T79" s="17" t="s">
        <v>89</v>
      </c>
      <c r="U79" s="17" t="s">
        <v>101</v>
      </c>
    </row>
    <row r="80" spans="1:21" x14ac:dyDescent="0.25">
      <c r="A80" s="26" t="s">
        <v>136</v>
      </c>
      <c r="B80" s="17"/>
      <c r="C80" s="17"/>
      <c r="D80" s="17"/>
      <c r="E80" s="17"/>
      <c r="S80" s="17" t="s">
        <v>89</v>
      </c>
      <c r="T80" s="17" t="s">
        <v>89</v>
      </c>
      <c r="U80" s="17" t="s">
        <v>127</v>
      </c>
    </row>
    <row r="81" spans="1:21" x14ac:dyDescent="0.25">
      <c r="A81" s="26" t="s">
        <v>137</v>
      </c>
      <c r="B81" s="17"/>
      <c r="C81" s="17"/>
      <c r="D81" s="17"/>
      <c r="E81" s="17"/>
      <c r="S81" s="17" t="s">
        <v>89</v>
      </c>
      <c r="T81" s="17" t="s">
        <v>89</v>
      </c>
      <c r="U81" s="17" t="s">
        <v>269</v>
      </c>
    </row>
    <row r="82" spans="1:21" x14ac:dyDescent="0.25">
      <c r="A82" s="26" t="s">
        <v>138</v>
      </c>
      <c r="B82" s="17"/>
      <c r="C82" s="17"/>
      <c r="D82" s="17"/>
      <c r="E82" s="17"/>
      <c r="S82" s="17" t="s">
        <v>89</v>
      </c>
      <c r="T82" s="17" t="s">
        <v>89</v>
      </c>
      <c r="U82" s="17" t="s">
        <v>103</v>
      </c>
    </row>
    <row r="83" spans="1:21" x14ac:dyDescent="0.25">
      <c r="A83" s="26" t="s">
        <v>139</v>
      </c>
      <c r="B83" s="17"/>
      <c r="C83" s="17"/>
      <c r="D83" s="17"/>
      <c r="E83" s="17"/>
      <c r="S83" s="17" t="s">
        <v>89</v>
      </c>
      <c r="T83" s="17" t="s">
        <v>89</v>
      </c>
      <c r="U83" s="17" t="s">
        <v>306</v>
      </c>
    </row>
    <row r="84" spans="1:21" x14ac:dyDescent="0.25">
      <c r="A84" s="26" t="s">
        <v>140</v>
      </c>
      <c r="B84" s="17"/>
      <c r="C84" s="17"/>
      <c r="D84" s="17"/>
      <c r="E84" s="17"/>
      <c r="S84" s="17" t="s">
        <v>89</v>
      </c>
      <c r="T84" s="17" t="s">
        <v>89</v>
      </c>
      <c r="U84" s="17" t="s">
        <v>153</v>
      </c>
    </row>
    <row r="85" spans="1:21" x14ac:dyDescent="0.25">
      <c r="A85" s="26" t="s">
        <v>141</v>
      </c>
      <c r="B85" s="17"/>
      <c r="C85" s="17"/>
      <c r="D85" s="17"/>
      <c r="E85" s="17"/>
      <c r="S85" s="17" t="s">
        <v>89</v>
      </c>
      <c r="T85" s="17" t="s">
        <v>89</v>
      </c>
      <c r="U85" s="17" t="s">
        <v>114</v>
      </c>
    </row>
    <row r="86" spans="1:21" x14ac:dyDescent="0.25">
      <c r="A86" s="26" t="s">
        <v>142</v>
      </c>
      <c r="B86" s="17"/>
      <c r="C86" s="17"/>
      <c r="D86" s="17"/>
      <c r="E86" s="17"/>
      <c r="S86" s="17" t="s">
        <v>89</v>
      </c>
      <c r="T86" s="17" t="s">
        <v>89</v>
      </c>
      <c r="U86" s="17" t="s">
        <v>164</v>
      </c>
    </row>
    <row r="87" spans="1:21" x14ac:dyDescent="0.25">
      <c r="A87" s="26" t="s">
        <v>143</v>
      </c>
      <c r="B87" s="17"/>
      <c r="C87" s="17"/>
      <c r="D87" s="17"/>
      <c r="E87" s="17"/>
      <c r="S87" s="17" t="s">
        <v>89</v>
      </c>
      <c r="T87" s="17" t="s">
        <v>89</v>
      </c>
      <c r="U87" s="17" t="s">
        <v>113</v>
      </c>
    </row>
    <row r="88" spans="1:21" x14ac:dyDescent="0.25">
      <c r="A88" s="26" t="s">
        <v>144</v>
      </c>
      <c r="B88" s="17"/>
      <c r="C88" s="17"/>
      <c r="D88" s="17"/>
      <c r="E88" s="17"/>
      <c r="S88" s="17" t="s">
        <v>89</v>
      </c>
      <c r="T88" s="17" t="s">
        <v>89</v>
      </c>
      <c r="U88" s="17" t="s">
        <v>117</v>
      </c>
    </row>
    <row r="89" spans="1:21" x14ac:dyDescent="0.25">
      <c r="A89" s="26" t="s">
        <v>145</v>
      </c>
      <c r="B89" s="17"/>
      <c r="C89" s="17"/>
      <c r="D89" s="17"/>
      <c r="E89" s="17"/>
      <c r="S89" s="17" t="s">
        <v>89</v>
      </c>
      <c r="T89" s="17" t="s">
        <v>89</v>
      </c>
      <c r="U89" s="17" t="s">
        <v>157</v>
      </c>
    </row>
    <row r="90" spans="1:21" x14ac:dyDescent="0.25">
      <c r="A90" s="26" t="s">
        <v>146</v>
      </c>
      <c r="B90" s="17"/>
      <c r="C90" s="17"/>
      <c r="D90" s="17"/>
      <c r="E90" s="17"/>
      <c r="S90" s="17" t="s">
        <v>89</v>
      </c>
      <c r="T90" s="17" t="s">
        <v>89</v>
      </c>
      <c r="U90" s="17" t="s">
        <v>309</v>
      </c>
    </row>
    <row r="91" spans="1:21" x14ac:dyDescent="0.25">
      <c r="A91" s="26"/>
      <c r="B91" s="17"/>
      <c r="C91" s="17"/>
      <c r="D91" s="17"/>
      <c r="E91" s="17"/>
      <c r="S91" s="17" t="s">
        <v>89</v>
      </c>
      <c r="T91" s="17" t="s">
        <v>89</v>
      </c>
      <c r="U91" s="17" t="s">
        <v>310</v>
      </c>
    </row>
    <row r="92" spans="1:21" x14ac:dyDescent="0.25">
      <c r="A92" s="26" t="s">
        <v>147</v>
      </c>
      <c r="B92" s="17"/>
      <c r="C92" s="17"/>
      <c r="D92" s="17"/>
      <c r="E92" s="17"/>
      <c r="S92" s="17" t="s">
        <v>89</v>
      </c>
      <c r="T92" s="17" t="s">
        <v>89</v>
      </c>
      <c r="U92" s="17" t="s">
        <v>150</v>
      </c>
    </row>
    <row r="93" spans="1:21" x14ac:dyDescent="0.25">
      <c r="A93" s="26" t="s">
        <v>148</v>
      </c>
      <c r="B93" s="17"/>
      <c r="C93" s="17"/>
      <c r="D93" s="17"/>
      <c r="E93" s="17"/>
      <c r="S93" s="17" t="s">
        <v>89</v>
      </c>
      <c r="T93" s="17" t="s">
        <v>89</v>
      </c>
      <c r="U93" s="17" t="s">
        <v>128</v>
      </c>
    </row>
    <row r="94" spans="1:21" x14ac:dyDescent="0.25">
      <c r="A94" s="26" t="s">
        <v>149</v>
      </c>
      <c r="B94" s="17"/>
      <c r="C94" s="17"/>
      <c r="D94" s="17"/>
      <c r="E94" s="17"/>
      <c r="S94" s="17" t="s">
        <v>89</v>
      </c>
      <c r="T94" s="17" t="s">
        <v>89</v>
      </c>
      <c r="U94" s="17" t="s">
        <v>158</v>
      </c>
    </row>
    <row r="95" spans="1:21" x14ac:dyDescent="0.25">
      <c r="A95" s="26" t="s">
        <v>150</v>
      </c>
      <c r="B95" s="17"/>
      <c r="C95" s="17"/>
      <c r="D95" s="17"/>
      <c r="E95" s="17"/>
      <c r="S95" s="17" t="s">
        <v>89</v>
      </c>
      <c r="T95" s="17" t="s">
        <v>89</v>
      </c>
      <c r="U95" s="17" t="s">
        <v>129</v>
      </c>
    </row>
    <row r="96" spans="1:21" x14ac:dyDescent="0.25">
      <c r="A96" s="26" t="s">
        <v>151</v>
      </c>
      <c r="B96" s="17"/>
      <c r="C96" s="17"/>
      <c r="D96" s="17"/>
      <c r="E96" s="17"/>
      <c r="S96" s="17" t="s">
        <v>89</v>
      </c>
      <c r="T96" s="17" t="s">
        <v>89</v>
      </c>
      <c r="U96" s="17" t="s">
        <v>104</v>
      </c>
    </row>
    <row r="97" spans="1:21" x14ac:dyDescent="0.25">
      <c r="A97" s="26" t="s">
        <v>152</v>
      </c>
      <c r="B97" s="17"/>
      <c r="C97" s="17"/>
      <c r="D97" s="17"/>
      <c r="E97" s="17"/>
      <c r="S97" s="17" t="s">
        <v>89</v>
      </c>
      <c r="T97" s="17" t="s">
        <v>89</v>
      </c>
      <c r="U97" s="17" t="s">
        <v>159</v>
      </c>
    </row>
    <row r="98" spans="1:21" x14ac:dyDescent="0.25">
      <c r="A98" s="26" t="s">
        <v>153</v>
      </c>
      <c r="B98" s="17"/>
      <c r="C98" s="17"/>
      <c r="D98" s="17"/>
      <c r="E98" s="17"/>
      <c r="S98" s="17" t="s">
        <v>89</v>
      </c>
      <c r="T98" s="17" t="s">
        <v>89</v>
      </c>
      <c r="U98" s="17" t="s">
        <v>162</v>
      </c>
    </row>
    <row r="99" spans="1:21" x14ac:dyDescent="0.25">
      <c r="A99" s="26" t="s">
        <v>154</v>
      </c>
      <c r="B99" s="17"/>
      <c r="C99" s="17"/>
      <c r="D99" s="17"/>
      <c r="E99" s="17"/>
      <c r="S99" s="17" t="s">
        <v>89</v>
      </c>
      <c r="T99" s="17" t="s">
        <v>89</v>
      </c>
      <c r="U99" s="17" t="s">
        <v>137</v>
      </c>
    </row>
    <row r="100" spans="1:21" x14ac:dyDescent="0.25">
      <c r="A100" s="26" t="s">
        <v>155</v>
      </c>
      <c r="B100" s="17"/>
      <c r="C100" s="17"/>
      <c r="D100" s="17"/>
      <c r="E100" s="17"/>
      <c r="S100" s="17" t="s">
        <v>89</v>
      </c>
      <c r="T100" s="17" t="s">
        <v>89</v>
      </c>
      <c r="U100" s="27" t="s">
        <v>293</v>
      </c>
    </row>
    <row r="101" spans="1:21" x14ac:dyDescent="0.25">
      <c r="A101" s="26" t="s">
        <v>156</v>
      </c>
      <c r="B101" s="17"/>
      <c r="C101" s="17"/>
      <c r="D101" s="17"/>
      <c r="E101" s="17"/>
      <c r="S101" s="17" t="s">
        <v>89</v>
      </c>
      <c r="T101" s="17" t="s">
        <v>89</v>
      </c>
      <c r="U101" s="17" t="s">
        <v>308</v>
      </c>
    </row>
    <row r="102" spans="1:21" x14ac:dyDescent="0.25">
      <c r="A102" s="26" t="s">
        <v>157</v>
      </c>
      <c r="B102" s="17"/>
      <c r="C102" s="17"/>
      <c r="D102" s="17"/>
      <c r="E102" s="17"/>
      <c r="S102" s="17" t="s">
        <v>89</v>
      </c>
      <c r="T102" s="17" t="s">
        <v>89</v>
      </c>
      <c r="U102" s="17" t="s">
        <v>160</v>
      </c>
    </row>
    <row r="103" spans="1:21" x14ac:dyDescent="0.25">
      <c r="A103" s="26" t="s">
        <v>158</v>
      </c>
      <c r="B103" s="17"/>
      <c r="C103" s="17"/>
      <c r="D103" s="17"/>
      <c r="E103" s="17"/>
      <c r="S103" s="17" t="s">
        <v>89</v>
      </c>
      <c r="T103" s="17" t="s">
        <v>89</v>
      </c>
      <c r="U103" s="17" t="s">
        <v>280</v>
      </c>
    </row>
    <row r="104" spans="1:21" x14ac:dyDescent="0.25">
      <c r="A104" s="26" t="s">
        <v>159</v>
      </c>
      <c r="B104" s="17"/>
      <c r="C104" s="17"/>
      <c r="D104" s="17"/>
      <c r="E104" s="17"/>
      <c r="S104" s="17" t="s">
        <v>89</v>
      </c>
      <c r="T104" s="17" t="s">
        <v>89</v>
      </c>
      <c r="U104" s="17" t="s">
        <v>247</v>
      </c>
    </row>
    <row r="105" spans="1:21" x14ac:dyDescent="0.25">
      <c r="A105" s="26" t="s">
        <v>160</v>
      </c>
      <c r="B105" s="17"/>
      <c r="C105" s="17"/>
      <c r="D105" s="17"/>
      <c r="E105" s="17"/>
      <c r="S105" s="17" t="s">
        <v>89</v>
      </c>
      <c r="T105" s="17" t="s">
        <v>89</v>
      </c>
      <c r="U105" s="17" t="s">
        <v>124</v>
      </c>
    </row>
    <row r="106" spans="1:21" x14ac:dyDescent="0.25">
      <c r="A106" s="26" t="s">
        <v>161</v>
      </c>
      <c r="B106" s="17"/>
      <c r="C106" s="17"/>
      <c r="D106" s="17"/>
      <c r="E106" s="17"/>
      <c r="S106" s="17" t="s">
        <v>89</v>
      </c>
      <c r="T106" s="17" t="s">
        <v>89</v>
      </c>
      <c r="U106" s="17" t="s">
        <v>96</v>
      </c>
    </row>
    <row r="107" spans="1:21" x14ac:dyDescent="0.25">
      <c r="A107" s="26" t="s">
        <v>162</v>
      </c>
      <c r="B107" s="17"/>
      <c r="C107" s="17"/>
      <c r="D107" s="17"/>
      <c r="E107" s="17"/>
      <c r="S107" s="17" t="s">
        <v>89</v>
      </c>
      <c r="T107" s="17" t="s">
        <v>89</v>
      </c>
      <c r="U107" s="17" t="s">
        <v>126</v>
      </c>
    </row>
    <row r="108" spans="1:21" x14ac:dyDescent="0.25">
      <c r="A108" s="26" t="s">
        <v>163</v>
      </c>
      <c r="B108" s="17"/>
      <c r="C108" s="17"/>
      <c r="D108" s="17"/>
      <c r="E108" s="17"/>
      <c r="S108" s="17" t="s">
        <v>89</v>
      </c>
      <c r="T108" s="17" t="s">
        <v>89</v>
      </c>
      <c r="U108" s="17" t="s">
        <v>105</v>
      </c>
    </row>
    <row r="109" spans="1:21" x14ac:dyDescent="0.25">
      <c r="A109" s="26" t="s">
        <v>164</v>
      </c>
      <c r="B109" s="17"/>
      <c r="C109" s="17"/>
      <c r="D109" s="17"/>
      <c r="E109" s="17"/>
      <c r="S109" s="17" t="s">
        <v>89</v>
      </c>
      <c r="T109" s="17" t="s">
        <v>89</v>
      </c>
      <c r="U109" s="17" t="s">
        <v>107</v>
      </c>
    </row>
    <row r="110" spans="1:21" x14ac:dyDescent="0.25">
      <c r="A110" s="17" t="s">
        <v>239</v>
      </c>
      <c r="S110" s="17" t="s">
        <v>89</v>
      </c>
      <c r="T110" s="17" t="s">
        <v>89</v>
      </c>
      <c r="U110" s="17" t="s">
        <v>240</v>
      </c>
    </row>
    <row r="111" spans="1:21" x14ac:dyDescent="0.25">
      <c r="A111" s="17" t="s">
        <v>240</v>
      </c>
      <c r="S111" s="17" t="s">
        <v>89</v>
      </c>
      <c r="T111" s="17" t="s">
        <v>89</v>
      </c>
      <c r="U111" s="17" t="s">
        <v>239</v>
      </c>
    </row>
    <row r="112" spans="1:21" x14ac:dyDescent="0.25">
      <c r="A112" s="17"/>
      <c r="S112" s="17" t="s">
        <v>89</v>
      </c>
      <c r="T112" s="17" t="s">
        <v>89</v>
      </c>
      <c r="U112" s="17" t="s">
        <v>108</v>
      </c>
    </row>
    <row r="113" spans="19:21" x14ac:dyDescent="0.25">
      <c r="S113" s="17" t="s">
        <v>89</v>
      </c>
      <c r="T113" s="17" t="s">
        <v>89</v>
      </c>
      <c r="U113" s="17" t="s">
        <v>110</v>
      </c>
    </row>
    <row r="114" spans="19:21" x14ac:dyDescent="0.25">
      <c r="S114" s="17" t="s">
        <v>89</v>
      </c>
      <c r="T114" s="17" t="s">
        <v>89</v>
      </c>
      <c r="U114" s="17" t="s">
        <v>136</v>
      </c>
    </row>
    <row r="115" spans="19:21" x14ac:dyDescent="0.25">
      <c r="S115" s="17" t="s">
        <v>89</v>
      </c>
      <c r="T115" s="17" t="s">
        <v>89</v>
      </c>
      <c r="U115" s="17" t="s">
        <v>279</v>
      </c>
    </row>
    <row r="116" spans="19:21" x14ac:dyDescent="0.25">
      <c r="S116" s="17" t="s">
        <v>89</v>
      </c>
      <c r="T116" s="17" t="s">
        <v>89</v>
      </c>
      <c r="U116" s="17" t="s">
        <v>278</v>
      </c>
    </row>
    <row r="117" spans="19:21" x14ac:dyDescent="0.25">
      <c r="S117" s="17" t="s">
        <v>89</v>
      </c>
      <c r="T117" s="17" t="s">
        <v>89</v>
      </c>
      <c r="U117" s="17" t="s">
        <v>163</v>
      </c>
    </row>
    <row r="118" spans="19:21" x14ac:dyDescent="0.25">
      <c r="S118" s="17" t="s">
        <v>89</v>
      </c>
      <c r="T118" s="17" t="s">
        <v>89</v>
      </c>
      <c r="U118" s="17" t="s">
        <v>155</v>
      </c>
    </row>
    <row r="119" spans="19:21" x14ac:dyDescent="0.25">
      <c r="S119" s="17" t="s">
        <v>89</v>
      </c>
      <c r="T119" s="17" t="s">
        <v>89</v>
      </c>
      <c r="U119" s="17" t="s">
        <v>109</v>
      </c>
    </row>
    <row r="120" spans="19:21" x14ac:dyDescent="0.25">
      <c r="S120" s="17" t="s">
        <v>89</v>
      </c>
      <c r="T120" s="17" t="s">
        <v>89</v>
      </c>
      <c r="U120" s="17" t="s">
        <v>111</v>
      </c>
    </row>
    <row r="121" spans="19:21" x14ac:dyDescent="0.25">
      <c r="S121" s="17" t="s">
        <v>89</v>
      </c>
      <c r="T121" s="17" t="s">
        <v>89</v>
      </c>
      <c r="U121" s="17" t="s">
        <v>119</v>
      </c>
    </row>
    <row r="122" spans="19:21" x14ac:dyDescent="0.25">
      <c r="S122" s="17" t="s">
        <v>89</v>
      </c>
      <c r="T122" s="17" t="s">
        <v>89</v>
      </c>
      <c r="U122" s="17" t="s">
        <v>270</v>
      </c>
    </row>
    <row r="123" spans="19:21" x14ac:dyDescent="0.25">
      <c r="S123" s="17" t="s">
        <v>89</v>
      </c>
      <c r="T123" s="17" t="s">
        <v>89</v>
      </c>
      <c r="U123" s="17" t="s">
        <v>161</v>
      </c>
    </row>
    <row r="124" spans="19:21" x14ac:dyDescent="0.25">
      <c r="S124" s="17" t="s">
        <v>89</v>
      </c>
      <c r="T124" s="17" t="s">
        <v>89</v>
      </c>
      <c r="U124" s="17" t="s">
        <v>115</v>
      </c>
    </row>
    <row r="125" spans="19:21" x14ac:dyDescent="0.25">
      <c r="S125" s="17" t="s">
        <v>89</v>
      </c>
      <c r="T125" s="17" t="s">
        <v>89</v>
      </c>
      <c r="U125" s="17" t="s">
        <v>268</v>
      </c>
    </row>
    <row r="126" spans="19:21" x14ac:dyDescent="0.25">
      <c r="S126" s="17" t="s">
        <v>89</v>
      </c>
      <c r="T126" s="17" t="s">
        <v>89</v>
      </c>
      <c r="U126" s="17" t="s">
        <v>305</v>
      </c>
    </row>
    <row r="127" spans="19:21" x14ac:dyDescent="0.25">
      <c r="S127" s="17" t="s">
        <v>89</v>
      </c>
      <c r="T127" s="17" t="s">
        <v>89</v>
      </c>
      <c r="U127" s="17" t="s">
        <v>276</v>
      </c>
    </row>
    <row r="128" spans="19:21" x14ac:dyDescent="0.25">
      <c r="S128" s="17" t="s">
        <v>89</v>
      </c>
      <c r="T128" s="17" t="s">
        <v>89</v>
      </c>
      <c r="U128" s="17" t="s">
        <v>116</v>
      </c>
    </row>
    <row r="129" spans="19:21" x14ac:dyDescent="0.25">
      <c r="S129" s="17" t="s">
        <v>89</v>
      </c>
      <c r="T129" s="17" t="s">
        <v>89</v>
      </c>
      <c r="U129" s="17" t="s">
        <v>130</v>
      </c>
    </row>
    <row r="130" spans="19:21" x14ac:dyDescent="0.25">
      <c r="S130" s="17" t="s">
        <v>89</v>
      </c>
      <c r="T130" s="17" t="s">
        <v>89</v>
      </c>
      <c r="U130" s="17" t="s">
        <v>140</v>
      </c>
    </row>
    <row r="131" spans="19:21" x14ac:dyDescent="0.25">
      <c r="S131" s="17" t="s">
        <v>89</v>
      </c>
      <c r="T131" s="17" t="s">
        <v>89</v>
      </c>
      <c r="U131" s="17" t="s">
        <v>142</v>
      </c>
    </row>
    <row r="132" spans="19:21" x14ac:dyDescent="0.25">
      <c r="S132" s="17" t="s">
        <v>89</v>
      </c>
      <c r="T132" s="17" t="s">
        <v>89</v>
      </c>
      <c r="U132" s="17" t="s">
        <v>277</v>
      </c>
    </row>
    <row r="133" spans="19:21" x14ac:dyDescent="0.25">
      <c r="S133" s="17" t="s">
        <v>89</v>
      </c>
      <c r="T133" s="17" t="s">
        <v>89</v>
      </c>
      <c r="U133" s="17" t="s">
        <v>144</v>
      </c>
    </row>
    <row r="134" spans="19:21" x14ac:dyDescent="0.25">
      <c r="S134" s="17" t="s">
        <v>89</v>
      </c>
      <c r="T134" s="17" t="s">
        <v>89</v>
      </c>
      <c r="U134" s="17" t="s">
        <v>120</v>
      </c>
    </row>
    <row r="135" spans="19:21" x14ac:dyDescent="0.25">
      <c r="S135" s="17" t="s">
        <v>89</v>
      </c>
      <c r="T135" s="17" t="s">
        <v>89</v>
      </c>
      <c r="U135" s="17" t="s">
        <v>121</v>
      </c>
    </row>
    <row r="136" spans="19:21" x14ac:dyDescent="0.25">
      <c r="S136" s="17" t="s">
        <v>89</v>
      </c>
      <c r="T136" s="17" t="s">
        <v>89</v>
      </c>
      <c r="U136" s="17" t="s">
        <v>99</v>
      </c>
    </row>
    <row r="137" spans="19:21" x14ac:dyDescent="0.25">
      <c r="S137" s="17" t="s">
        <v>89</v>
      </c>
      <c r="T137" s="17" t="s">
        <v>89</v>
      </c>
      <c r="U137" s="17" t="s">
        <v>102</v>
      </c>
    </row>
    <row r="138" spans="19:21" x14ac:dyDescent="0.25">
      <c r="S138" s="17" t="s">
        <v>89</v>
      </c>
      <c r="T138" s="17" t="s">
        <v>89</v>
      </c>
      <c r="U138" s="17" t="s">
        <v>112</v>
      </c>
    </row>
    <row r="139" spans="19:21" x14ac:dyDescent="0.25">
      <c r="S139" s="17" t="s">
        <v>89</v>
      </c>
      <c r="T139" s="17" t="s">
        <v>89</v>
      </c>
      <c r="U139" s="17" t="s">
        <v>118</v>
      </c>
    </row>
    <row r="140" spans="19:21" x14ac:dyDescent="0.25">
      <c r="S140" s="17" t="s">
        <v>89</v>
      </c>
      <c r="T140" s="17" t="s">
        <v>89</v>
      </c>
      <c r="U140" s="17" t="s">
        <v>143</v>
      </c>
    </row>
    <row r="141" spans="19:21" x14ac:dyDescent="0.25">
      <c r="S141" s="17" t="s">
        <v>89</v>
      </c>
      <c r="T141" s="17" t="s">
        <v>89</v>
      </c>
      <c r="U141" s="17" t="s">
        <v>146</v>
      </c>
    </row>
    <row r="142" spans="19:21" x14ac:dyDescent="0.25">
      <c r="S142" s="17" t="s">
        <v>89</v>
      </c>
      <c r="T142" s="17" t="s">
        <v>89</v>
      </c>
      <c r="U142" s="17" t="s">
        <v>147</v>
      </c>
    </row>
    <row r="143" spans="19:21" x14ac:dyDescent="0.25">
      <c r="S143" s="17" t="s">
        <v>89</v>
      </c>
      <c r="T143" s="17" t="s">
        <v>89</v>
      </c>
      <c r="U143" s="17" t="s">
        <v>148</v>
      </c>
    </row>
    <row r="144" spans="19:21" x14ac:dyDescent="0.25">
      <c r="S144" s="17" t="s">
        <v>89</v>
      </c>
      <c r="T144" s="17" t="s">
        <v>89</v>
      </c>
      <c r="U144" s="17" t="s">
        <v>123</v>
      </c>
    </row>
    <row r="145" spans="19:21" x14ac:dyDescent="0.25">
      <c r="S145" s="17" t="s">
        <v>89</v>
      </c>
      <c r="T145" s="17" t="s">
        <v>89</v>
      </c>
      <c r="U145" s="17" t="s">
        <v>156</v>
      </c>
    </row>
    <row r="146" spans="19:21" x14ac:dyDescent="0.25">
      <c r="S146" s="17" t="s">
        <v>89</v>
      </c>
      <c r="T146" s="17" t="s">
        <v>89</v>
      </c>
      <c r="U146" s="17" t="s">
        <v>106</v>
      </c>
    </row>
    <row r="147" spans="19:21" x14ac:dyDescent="0.25">
      <c r="S147" s="17" t="s">
        <v>89</v>
      </c>
      <c r="T147" s="17" t="s">
        <v>89</v>
      </c>
      <c r="U147" s="17" t="s">
        <v>131</v>
      </c>
    </row>
    <row r="148" spans="19:21" x14ac:dyDescent="0.25">
      <c r="S148" s="17" t="s">
        <v>89</v>
      </c>
      <c r="T148" s="17" t="s">
        <v>89</v>
      </c>
      <c r="U148" s="17" t="s">
        <v>132</v>
      </c>
    </row>
    <row r="149" spans="19:21" x14ac:dyDescent="0.25">
      <c r="S149" s="17" t="s">
        <v>89</v>
      </c>
      <c r="T149" s="17" t="s">
        <v>89</v>
      </c>
      <c r="U149" s="17" t="s">
        <v>151</v>
      </c>
    </row>
    <row r="150" spans="19:21" x14ac:dyDescent="0.25">
      <c r="S150" s="17" t="s">
        <v>89</v>
      </c>
      <c r="T150" s="17" t="s">
        <v>89</v>
      </c>
      <c r="U150" s="17" t="s">
        <v>133</v>
      </c>
    </row>
    <row r="151" spans="19:21" x14ac:dyDescent="0.25">
      <c r="S151" s="17" t="s">
        <v>89</v>
      </c>
      <c r="T151" s="17" t="s">
        <v>89</v>
      </c>
      <c r="U151" s="17" t="s">
        <v>134</v>
      </c>
    </row>
    <row r="152" spans="19:21" x14ac:dyDescent="0.25">
      <c r="S152" s="17" t="s">
        <v>89</v>
      </c>
      <c r="T152" s="17" t="s">
        <v>89</v>
      </c>
      <c r="U152" s="17" t="s">
        <v>135</v>
      </c>
    </row>
    <row r="153" spans="19:21" x14ac:dyDescent="0.25">
      <c r="S153" s="17" t="s">
        <v>89</v>
      </c>
      <c r="T153" s="17" t="s">
        <v>89</v>
      </c>
      <c r="U153" s="17" t="s">
        <v>152</v>
      </c>
    </row>
    <row r="154" spans="19:21" x14ac:dyDescent="0.25">
      <c r="S154" s="17" t="s">
        <v>89</v>
      </c>
      <c r="T154" s="17" t="s">
        <v>89</v>
      </c>
      <c r="U154" s="17" t="s">
        <v>154</v>
      </c>
    </row>
    <row r="155" spans="19:21" x14ac:dyDescent="0.25">
      <c r="S155" s="17" t="s">
        <v>89</v>
      </c>
      <c r="T155" s="17" t="s">
        <v>89</v>
      </c>
      <c r="U155" s="17" t="s">
        <v>138</v>
      </c>
    </row>
    <row r="156" spans="19:21" x14ac:dyDescent="0.25">
      <c r="S156" s="17" t="s">
        <v>89</v>
      </c>
      <c r="T156" s="17" t="s">
        <v>89</v>
      </c>
      <c r="U156" s="17" t="s">
        <v>139</v>
      </c>
    </row>
    <row r="157" spans="19:21" x14ac:dyDescent="0.25">
      <c r="S157" s="17" t="s">
        <v>89</v>
      </c>
      <c r="T157" s="17" t="s">
        <v>89</v>
      </c>
      <c r="U157" s="17" t="s">
        <v>141</v>
      </c>
    </row>
    <row r="158" spans="19:21" x14ac:dyDescent="0.25">
      <c r="S158" s="17" t="s">
        <v>89</v>
      </c>
      <c r="T158" s="17" t="s">
        <v>89</v>
      </c>
      <c r="U158" s="17" t="s">
        <v>145</v>
      </c>
    </row>
  </sheetData>
  <sheetProtection algorithmName="SHA-512" hashValue="+QUjxBSZ/Sa7/dcTmWNJU++JGmjxBLkkmDRw1hR5q5ZZYN7XxVjiXwZK0pZ3ehgAmXcH+tqnY+uYI0v0of+hUw==" saltValue="wHUVB5SRycFdGfWJxhXoIQ==" spinCount="100000" sheet="1" selectLockedCells="1"/>
  <sortState xmlns:xlrd2="http://schemas.microsoft.com/office/spreadsheetml/2017/richdata2" ref="S7:U36">
    <sortCondition ref="U7:U36"/>
  </sortState>
  <mergeCells count="4">
    <mergeCell ref="A4:L4"/>
    <mergeCell ref="A5:A7"/>
    <mergeCell ref="L5:L7"/>
    <mergeCell ref="S4:U4"/>
  </mergeCells>
  <dataValidations count="15">
    <dataValidation type="date" allowBlank="1" showInputMessage="1" showErrorMessage="1" errorTitle="Fecha" error="Por favor ingrese una fécha válida." sqref="C2:C3" xr:uid="{00000000-0002-0000-0000-000000000000}">
      <formula1>Q5</formula1>
      <formula2>Q6</formula2>
    </dataValidation>
    <dataValidation type="list" allowBlank="1" showInputMessage="1" showErrorMessage="1" sqref="B7:K7" xr:uid="{00000000-0002-0000-0000-000001000000}">
      <formula1>$P$5:$P$7</formula1>
    </dataValidation>
    <dataValidation type="list" allowBlank="1" showInputMessage="1" showErrorMessage="1" sqref="B5:K5" xr:uid="{00000000-0002-0000-0000-000002000000}">
      <formula1>$R$5:$R$9</formula1>
    </dataValidation>
    <dataValidation type="decimal" operator="greaterThanOrEqual" allowBlank="1" showInputMessage="1" showErrorMessage="1" errorTitle="Formato incorrecto" error="Debe ingresar un monto mayor a cero." sqref="B8:K31" xr:uid="{00000000-0002-0000-0000-000003000000}">
      <formula1>0</formula1>
    </dataValidation>
    <dataValidation type="list" allowBlank="1" showInputMessage="1" showErrorMessage="1" sqref="A2" xr:uid="{00000000-0002-0000-0000-000004000000}">
      <formula1>$N$1:$N$63</formula1>
    </dataValidation>
    <dataValidation type="list" allowBlank="1" showInputMessage="1" showErrorMessage="1" sqref="B6" xr:uid="{00000000-0002-0000-0000-000005000000}">
      <formula1>INDIRECT(VLOOKUP(SUBSTITUTE($B$5," ",""),$S$5:$T$158,2,FALSE))</formula1>
    </dataValidation>
    <dataValidation type="list" allowBlank="1" showInputMessage="1" showErrorMessage="1" sqref="C6" xr:uid="{00000000-0002-0000-0000-000006000000}">
      <formula1>INDIRECT(VLOOKUP(SUBSTITUTE($C$5," ",""),$S$5:$T$158,2,FALSE))</formula1>
    </dataValidation>
    <dataValidation type="list" allowBlank="1" showInputMessage="1" showErrorMessage="1" sqref="D6" xr:uid="{00000000-0002-0000-0000-000007000000}">
      <formula1>INDIRECT(VLOOKUP(SUBSTITUTE($D$5," ",""),$S$5:$T$158,2,FALSE))</formula1>
    </dataValidation>
    <dataValidation type="list" allowBlank="1" showInputMessage="1" showErrorMessage="1" sqref="E6" xr:uid="{00000000-0002-0000-0000-000008000000}">
      <formula1>INDIRECT(VLOOKUP(SUBSTITUTE($E$5," ",""),$S$5:$T$158,2,FALSE))</formula1>
    </dataValidation>
    <dataValidation type="list" allowBlank="1" showInputMessage="1" showErrorMessage="1" sqref="F6" xr:uid="{00000000-0002-0000-0000-000009000000}">
      <formula1>INDIRECT(VLOOKUP(SUBSTITUTE($F$5," ",""),$S$5:$T$158,2,FALSE))</formula1>
    </dataValidation>
    <dataValidation type="list" allowBlank="1" showInputMessage="1" showErrorMessage="1" sqref="G6" xr:uid="{00000000-0002-0000-0000-00000A000000}">
      <formula1>INDIRECT(VLOOKUP(SUBSTITUTE($G$5," ",""),$S$5:$T$158,2,FALSE))</formula1>
    </dataValidation>
    <dataValidation type="list" allowBlank="1" showInputMessage="1" showErrorMessage="1" sqref="H6" xr:uid="{00000000-0002-0000-0000-00000B000000}">
      <formula1>INDIRECT(VLOOKUP(SUBSTITUTE($H$5," ",""),$S$5:$T$158,2,FALSE))</formula1>
    </dataValidation>
    <dataValidation type="list" allowBlank="1" showInputMessage="1" showErrorMessage="1" sqref="I6" xr:uid="{00000000-0002-0000-0000-00000C000000}">
      <formula1>INDIRECT(VLOOKUP(SUBSTITUTE($I$5," ",""),$S$5:$T$158,2,FALSE))</formula1>
    </dataValidation>
    <dataValidation type="list" allowBlank="1" showInputMessage="1" showErrorMessage="1" sqref="J6" xr:uid="{00000000-0002-0000-0000-00000D000000}">
      <formula1>INDIRECT(VLOOKUP(SUBSTITUTE($J$5," ",""),$S$5:$T$158,2,FALSE))</formula1>
    </dataValidation>
    <dataValidation type="list" allowBlank="1" showInputMessage="1" showErrorMessage="1" sqref="K6" xr:uid="{00000000-0002-0000-0000-00000E000000}">
      <formula1>INDIRECT(VLOOKUP(SUBSTITUTE($K$5," ",""),$S$5:$T$158,2,FALSE))</formula1>
    </dataValidation>
  </dataValidations>
  <pageMargins left="0.7" right="0.7" top="0.75" bottom="0.75" header="0.3" footer="0.3"/>
  <pageSetup orientation="portrait" horizontalDpi="200" verticalDpi="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4B7204B1-D3F2-4A7E-B9FB-3CAE1989AD71}">
            <xm:f>$B$8+$C$8+$D$8+$E$8+$F$8+$G$8+$H$8+$I$8+$J$8+$K$8&gt;CALCULOS!$K$4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M53"/>
  <sheetViews>
    <sheetView workbookViewId="0">
      <selection activeCell="F4" sqref="F4"/>
    </sheetView>
  </sheetViews>
  <sheetFormatPr baseColWidth="10" defaultColWidth="11.42578125" defaultRowHeight="15" x14ac:dyDescent="0.25"/>
  <cols>
    <col min="4" max="4" width="11.85546875" bestFit="1" customWidth="1"/>
    <col min="6" max="6" width="14.140625" bestFit="1" customWidth="1"/>
    <col min="10" max="10" width="12.28515625" bestFit="1" customWidth="1"/>
  </cols>
  <sheetData>
    <row r="1" spans="1:13" x14ac:dyDescent="0.25">
      <c r="A1" s="6">
        <f>PROGRAMA!C2</f>
        <v>0</v>
      </c>
      <c r="B1">
        <f>WEEKDAY(A1,2)</f>
        <v>6</v>
      </c>
      <c r="C1" s="3"/>
      <c r="D1" t="str">
        <f>VLOOKUP(PROGRAMA!C2,F4:G20,2,FALSE)</f>
        <v>NORMAL</v>
      </c>
      <c r="E1" s="3"/>
    </row>
    <row r="3" spans="1:13" x14ac:dyDescent="0.25">
      <c r="A3" s="7" t="s">
        <v>219</v>
      </c>
      <c r="B3" s="7" t="s">
        <v>220</v>
      </c>
      <c r="C3" s="7" t="s">
        <v>221</v>
      </c>
      <c r="D3" s="8"/>
      <c r="E3" s="7" t="s">
        <v>222</v>
      </c>
      <c r="F3" s="7" t="s">
        <v>223</v>
      </c>
      <c r="G3" s="7" t="s">
        <v>224</v>
      </c>
      <c r="H3" s="8"/>
      <c r="I3" s="7" t="s">
        <v>225</v>
      </c>
      <c r="J3" s="7" t="s">
        <v>226</v>
      </c>
      <c r="K3" s="8"/>
      <c r="L3" s="7" t="s">
        <v>235</v>
      </c>
      <c r="M3" s="7" t="s">
        <v>227</v>
      </c>
    </row>
    <row r="4" spans="1:13" x14ac:dyDescent="0.25">
      <c r="A4" s="4">
        <v>2</v>
      </c>
      <c r="B4" s="11">
        <v>300</v>
      </c>
      <c r="C4" s="15">
        <v>300</v>
      </c>
      <c r="D4" s="11"/>
      <c r="E4" s="4">
        <v>670</v>
      </c>
      <c r="F4" s="5">
        <v>42311</v>
      </c>
      <c r="G4" s="4" t="s">
        <v>236</v>
      </c>
      <c r="I4" s="4">
        <v>0</v>
      </c>
      <c r="J4" s="4">
        <f>IF(B1=L10,C4,B4)</f>
        <v>300</v>
      </c>
      <c r="K4">
        <f>IF(D1="NORMAL",J4,C4)</f>
        <v>300</v>
      </c>
      <c r="L4" s="4">
        <v>1</v>
      </c>
      <c r="M4" s="4" t="s">
        <v>228</v>
      </c>
    </row>
    <row r="5" spans="1:13" x14ac:dyDescent="0.25">
      <c r="A5" s="4">
        <v>3</v>
      </c>
      <c r="B5" s="11">
        <v>300</v>
      </c>
      <c r="C5" s="15">
        <v>300</v>
      </c>
      <c r="D5" s="11"/>
      <c r="E5" s="4">
        <v>670</v>
      </c>
      <c r="F5" s="5">
        <v>42312</v>
      </c>
      <c r="G5" s="4" t="s">
        <v>236</v>
      </c>
      <c r="I5" s="4">
        <v>1</v>
      </c>
      <c r="J5" s="4">
        <f>IF(B1=L10,C5,B5)</f>
        <v>300</v>
      </c>
      <c r="K5">
        <f>IF(D1="NORMAL",J5,C5)</f>
        <v>300</v>
      </c>
      <c r="L5" s="4">
        <v>2</v>
      </c>
      <c r="M5" s="4" t="s">
        <v>229</v>
      </c>
    </row>
    <row r="6" spans="1:13" x14ac:dyDescent="0.25">
      <c r="A6" s="4">
        <v>4</v>
      </c>
      <c r="B6" s="11">
        <v>300</v>
      </c>
      <c r="C6" s="15">
        <v>300</v>
      </c>
      <c r="D6" s="11"/>
      <c r="E6" s="4">
        <v>670</v>
      </c>
      <c r="F6" s="5">
        <v>42313</v>
      </c>
      <c r="G6" s="4" t="s">
        <v>236</v>
      </c>
      <c r="I6" s="4">
        <v>2</v>
      </c>
      <c r="J6" s="4">
        <f>IF(B1=L10,C6,B6)</f>
        <v>300</v>
      </c>
      <c r="K6">
        <f>IF(D1="NORMAL",J6,C6)</f>
        <v>300</v>
      </c>
      <c r="L6" s="4">
        <v>3</v>
      </c>
      <c r="M6" s="4" t="s">
        <v>230</v>
      </c>
    </row>
    <row r="7" spans="1:13" x14ac:dyDescent="0.25">
      <c r="A7" s="4">
        <v>5</v>
      </c>
      <c r="B7" s="11">
        <v>300</v>
      </c>
      <c r="C7" s="15">
        <v>300</v>
      </c>
      <c r="D7" s="11"/>
      <c r="E7" s="4">
        <v>674</v>
      </c>
      <c r="F7" s="5">
        <v>42336</v>
      </c>
      <c r="G7" s="4" t="s">
        <v>236</v>
      </c>
      <c r="I7" s="4">
        <v>3</v>
      </c>
      <c r="J7" s="4">
        <f>IF(B1=L10,C7,B7)</f>
        <v>300</v>
      </c>
      <c r="K7">
        <f>IF(D1="NORMAL",J7,C7)</f>
        <v>300</v>
      </c>
      <c r="L7" s="4">
        <v>4</v>
      </c>
      <c r="M7" s="4" t="s">
        <v>231</v>
      </c>
    </row>
    <row r="8" spans="1:13" x14ac:dyDescent="0.25">
      <c r="A8" s="4">
        <v>6</v>
      </c>
      <c r="B8" s="11">
        <v>300</v>
      </c>
      <c r="C8" s="15">
        <v>300</v>
      </c>
      <c r="D8" s="11"/>
      <c r="E8" s="4">
        <v>675</v>
      </c>
      <c r="F8" s="5">
        <v>42346</v>
      </c>
      <c r="G8" s="4" t="s">
        <v>236</v>
      </c>
      <c r="I8" s="4">
        <v>4</v>
      </c>
      <c r="J8" s="4">
        <f>IF(B1=L10,C8,B8)</f>
        <v>300</v>
      </c>
      <c r="K8">
        <f>IF(D1="NORMAL",J8,C8)</f>
        <v>300</v>
      </c>
      <c r="L8" s="4">
        <v>5</v>
      </c>
      <c r="M8" s="4" t="s">
        <v>232</v>
      </c>
    </row>
    <row r="9" spans="1:13" x14ac:dyDescent="0.25">
      <c r="A9" s="4">
        <v>7</v>
      </c>
      <c r="B9" s="11">
        <v>300</v>
      </c>
      <c r="C9" s="15">
        <v>300</v>
      </c>
      <c r="D9" s="11"/>
      <c r="E9" s="4">
        <v>677</v>
      </c>
      <c r="F9" s="5">
        <v>42362</v>
      </c>
      <c r="G9" s="4" t="s">
        <v>236</v>
      </c>
      <c r="I9" s="4">
        <v>5</v>
      </c>
      <c r="J9" s="4">
        <f>IF(B1=L10,C9,B9)</f>
        <v>300</v>
      </c>
      <c r="K9">
        <f>IF(D1="NORMAL",J9,C9)</f>
        <v>300</v>
      </c>
      <c r="L9" s="4">
        <v>6</v>
      </c>
      <c r="M9" s="4" t="s">
        <v>233</v>
      </c>
    </row>
    <row r="10" spans="1:13" x14ac:dyDescent="0.25">
      <c r="A10" s="4">
        <v>8</v>
      </c>
      <c r="B10" s="11">
        <v>300</v>
      </c>
      <c r="C10" s="15">
        <v>300</v>
      </c>
      <c r="D10" s="11"/>
      <c r="E10" s="4">
        <v>677</v>
      </c>
      <c r="F10" s="5">
        <v>42363</v>
      </c>
      <c r="G10" s="4" t="s">
        <v>236</v>
      </c>
      <c r="I10" s="4">
        <v>6</v>
      </c>
      <c r="J10" s="4">
        <f>IF(B1=L10,C10,B10)</f>
        <v>300</v>
      </c>
      <c r="K10">
        <f>IF(D1="NORMAL",J10,C10)</f>
        <v>300</v>
      </c>
      <c r="L10" s="4">
        <v>7</v>
      </c>
      <c r="M10" s="4" t="s">
        <v>234</v>
      </c>
    </row>
    <row r="11" spans="1:13" x14ac:dyDescent="0.25">
      <c r="A11" s="4">
        <v>9</v>
      </c>
      <c r="B11" s="11">
        <v>300</v>
      </c>
      <c r="C11" s="15">
        <v>300</v>
      </c>
      <c r="D11" s="11"/>
      <c r="E11" s="4">
        <v>678</v>
      </c>
      <c r="F11" s="5">
        <v>42369</v>
      </c>
      <c r="G11" s="4" t="s">
        <v>236</v>
      </c>
      <c r="I11" s="4">
        <v>7</v>
      </c>
      <c r="J11" s="4">
        <f>IF(B1=L10,C11,B11)</f>
        <v>300</v>
      </c>
      <c r="K11">
        <f>IF(D1="NORMAL",J11,C11)</f>
        <v>300</v>
      </c>
      <c r="L11" s="9"/>
      <c r="M11" s="9"/>
    </row>
    <row r="12" spans="1:13" x14ac:dyDescent="0.25">
      <c r="A12" s="4">
        <v>10</v>
      </c>
      <c r="B12" s="11">
        <v>300</v>
      </c>
      <c r="C12" s="15">
        <v>300</v>
      </c>
      <c r="D12" s="11"/>
      <c r="E12" s="4">
        <v>626</v>
      </c>
      <c r="F12" s="5">
        <v>42005</v>
      </c>
      <c r="G12" s="4" t="s">
        <v>236</v>
      </c>
      <c r="I12" s="4">
        <v>8</v>
      </c>
      <c r="J12" s="4">
        <f>IF(B1=L10,C12,B12)</f>
        <v>300</v>
      </c>
      <c r="K12">
        <f>IF(D1="NORMAL",J12,C12)</f>
        <v>300</v>
      </c>
      <c r="L12" s="9"/>
      <c r="M12" s="9"/>
    </row>
    <row r="13" spans="1:13" x14ac:dyDescent="0.25">
      <c r="A13" s="4">
        <v>11</v>
      </c>
      <c r="B13" s="11">
        <v>300</v>
      </c>
      <c r="C13" s="15">
        <v>300</v>
      </c>
      <c r="D13" s="11"/>
      <c r="E13" s="4">
        <v>627</v>
      </c>
      <c r="F13" s="5">
        <v>42013</v>
      </c>
      <c r="G13" s="4" t="s">
        <v>236</v>
      </c>
      <c r="I13" s="4">
        <v>9</v>
      </c>
      <c r="J13" s="4">
        <f>IF(B1=L10,C13,B13)</f>
        <v>300</v>
      </c>
      <c r="K13">
        <f>IF(D1="NORMAL",J13,C13)</f>
        <v>300</v>
      </c>
      <c r="L13" s="9"/>
      <c r="M13" s="9"/>
    </row>
    <row r="14" spans="1:13" x14ac:dyDescent="0.25">
      <c r="A14" s="4">
        <v>12</v>
      </c>
      <c r="B14" s="11">
        <v>300</v>
      </c>
      <c r="C14" s="15">
        <v>300</v>
      </c>
      <c r="D14" s="11"/>
      <c r="E14" s="4">
        <v>643</v>
      </c>
      <c r="F14" s="5">
        <v>42125</v>
      </c>
      <c r="G14" s="4" t="s">
        <v>236</v>
      </c>
      <c r="I14" s="4">
        <v>10</v>
      </c>
      <c r="J14" s="4">
        <f>IF(B1=L10,C14,B14)</f>
        <v>300</v>
      </c>
      <c r="K14">
        <f>IF(D1="NORMAL",J14,C14)</f>
        <v>300</v>
      </c>
      <c r="L14" s="9"/>
      <c r="M14" s="9"/>
    </row>
    <row r="15" spans="1:13" x14ac:dyDescent="0.25">
      <c r="A15" s="4">
        <v>13</v>
      </c>
      <c r="B15" s="11">
        <v>300</v>
      </c>
      <c r="C15" s="15">
        <v>300</v>
      </c>
      <c r="D15" s="11"/>
      <c r="E15" s="4"/>
      <c r="F15" s="5"/>
      <c r="G15" s="4"/>
      <c r="I15" s="4">
        <v>11</v>
      </c>
      <c r="J15" s="4">
        <f>IF(B1=L10,C15,B15)</f>
        <v>300</v>
      </c>
      <c r="K15">
        <f>IF(D1="NORMAL",J15,C15)</f>
        <v>300</v>
      </c>
      <c r="L15" s="9"/>
      <c r="M15" s="9"/>
    </row>
    <row r="16" spans="1:13" x14ac:dyDescent="0.25">
      <c r="A16" s="4">
        <v>14</v>
      </c>
      <c r="B16" s="11">
        <v>300</v>
      </c>
      <c r="C16" s="15">
        <v>300</v>
      </c>
      <c r="D16" s="11"/>
      <c r="E16" s="4"/>
      <c r="F16" s="5"/>
      <c r="G16" s="4"/>
      <c r="I16" s="4">
        <v>12</v>
      </c>
      <c r="J16" s="4">
        <f>IF(B1=L10,C16,B16)</f>
        <v>300</v>
      </c>
      <c r="K16">
        <f>IF(D1="NORMAL",J16,C16)</f>
        <v>300</v>
      </c>
      <c r="L16" s="9"/>
      <c r="M16" s="9"/>
    </row>
    <row r="17" spans="1:13" x14ac:dyDescent="0.25">
      <c r="A17" s="4">
        <v>15</v>
      </c>
      <c r="B17" s="11">
        <v>300</v>
      </c>
      <c r="C17" s="15">
        <v>300</v>
      </c>
      <c r="D17" s="11"/>
      <c r="E17" s="4"/>
      <c r="F17" s="5"/>
      <c r="G17" s="4"/>
      <c r="I17" s="4">
        <v>13</v>
      </c>
      <c r="J17" s="4">
        <f>IF(B1=L10,C17,B17)</f>
        <v>300</v>
      </c>
      <c r="K17">
        <f>IF(D1="NORMAL",J17,C17)</f>
        <v>300</v>
      </c>
      <c r="L17" s="9"/>
      <c r="M17" s="9"/>
    </row>
    <row r="18" spans="1:13" x14ac:dyDescent="0.25">
      <c r="A18" s="4">
        <v>16</v>
      </c>
      <c r="B18" s="11">
        <v>300</v>
      </c>
      <c r="C18" s="15">
        <v>300</v>
      </c>
      <c r="D18" s="11"/>
      <c r="E18" s="4"/>
      <c r="F18" s="5"/>
      <c r="G18" s="4"/>
      <c r="I18" s="4">
        <v>14</v>
      </c>
      <c r="J18" s="4">
        <f>IF(B1=L10,C18,B18)</f>
        <v>300</v>
      </c>
      <c r="K18">
        <f>IF(D1="NORMAL",J18,C18)</f>
        <v>300</v>
      </c>
      <c r="L18" s="9"/>
      <c r="M18" s="9"/>
    </row>
    <row r="19" spans="1:13" x14ac:dyDescent="0.25">
      <c r="A19" s="4">
        <v>17</v>
      </c>
      <c r="B19" s="11">
        <v>300</v>
      </c>
      <c r="C19" s="15">
        <v>300</v>
      </c>
      <c r="D19" s="11"/>
      <c r="E19" s="4"/>
      <c r="F19" s="5"/>
      <c r="G19" s="4"/>
      <c r="I19" s="4">
        <v>15</v>
      </c>
      <c r="J19" s="4">
        <f>IF(B1=L10,C19,B19)</f>
        <v>300</v>
      </c>
      <c r="K19">
        <f>IF(D1="NORMAL",J19,C19)</f>
        <v>300</v>
      </c>
      <c r="L19" s="9"/>
      <c r="M19" s="9"/>
    </row>
    <row r="20" spans="1:13" x14ac:dyDescent="0.25">
      <c r="A20" s="4">
        <v>18</v>
      </c>
      <c r="B20" s="11">
        <v>300</v>
      </c>
      <c r="C20" s="15">
        <v>300</v>
      </c>
      <c r="D20" s="11"/>
      <c r="E20" s="10" t="s">
        <v>237</v>
      </c>
      <c r="F20" s="5">
        <f>PROGRAMA!C2</f>
        <v>0</v>
      </c>
      <c r="G20" s="4" t="s">
        <v>238</v>
      </c>
      <c r="I20" s="4">
        <v>16</v>
      </c>
      <c r="J20" s="4">
        <f>IF(B1=L10,C20,B20)</f>
        <v>300</v>
      </c>
      <c r="K20">
        <f>IF(D1="NORMAL",J20,C20)</f>
        <v>300</v>
      </c>
      <c r="L20" s="9"/>
      <c r="M20" s="9"/>
    </row>
    <row r="21" spans="1:13" x14ac:dyDescent="0.25">
      <c r="A21" s="4">
        <v>19</v>
      </c>
      <c r="B21" s="11">
        <v>300</v>
      </c>
      <c r="C21" s="15">
        <v>300</v>
      </c>
      <c r="D21" s="11"/>
      <c r="E21" s="4"/>
      <c r="F21" s="5"/>
      <c r="G21" s="4"/>
      <c r="I21" s="4">
        <v>17</v>
      </c>
      <c r="J21" s="4">
        <f>IF(B1=L10,C21,B21)</f>
        <v>300</v>
      </c>
      <c r="K21">
        <f>IF(D1="NORMAL",J21,C21)</f>
        <v>300</v>
      </c>
      <c r="L21" s="9"/>
      <c r="M21" s="9"/>
    </row>
    <row r="22" spans="1:13" x14ac:dyDescent="0.25">
      <c r="A22" s="4">
        <v>20</v>
      </c>
      <c r="B22" s="11">
        <v>300</v>
      </c>
      <c r="C22" s="15">
        <v>300</v>
      </c>
      <c r="D22" s="11"/>
      <c r="E22" s="4"/>
      <c r="F22" s="5"/>
      <c r="G22" s="4"/>
      <c r="I22" s="4">
        <v>18</v>
      </c>
      <c r="J22" s="4">
        <f>IF(B1=L10,C22,B22)</f>
        <v>300</v>
      </c>
      <c r="K22">
        <f>IF(D1="NORMAL",J22,C22)</f>
        <v>300</v>
      </c>
      <c r="L22" s="9"/>
      <c r="M22" s="9"/>
    </row>
    <row r="23" spans="1:13" x14ac:dyDescent="0.25">
      <c r="A23" s="4">
        <v>21</v>
      </c>
      <c r="B23" s="11">
        <v>300</v>
      </c>
      <c r="C23" s="15">
        <v>300</v>
      </c>
      <c r="D23" s="11"/>
      <c r="E23" s="4"/>
      <c r="F23" s="5"/>
      <c r="G23" s="4"/>
      <c r="I23" s="4">
        <v>19</v>
      </c>
      <c r="J23" s="4">
        <f>IF(B1=L10,C23,B23)</f>
        <v>300</v>
      </c>
      <c r="K23">
        <f>IF(D1="NORMAL",J23,C23)</f>
        <v>300</v>
      </c>
      <c r="L23" s="9"/>
      <c r="M23" s="9"/>
    </row>
    <row r="24" spans="1:13" x14ac:dyDescent="0.25">
      <c r="A24" s="4">
        <v>22</v>
      </c>
      <c r="B24" s="11">
        <v>300</v>
      </c>
      <c r="C24" s="15">
        <v>300</v>
      </c>
      <c r="D24" s="11"/>
      <c r="E24" s="4"/>
      <c r="F24" s="5"/>
      <c r="G24" s="4"/>
      <c r="I24" s="4">
        <v>20</v>
      </c>
      <c r="J24" s="4">
        <f>IF(B1=L10,C24,B24)</f>
        <v>300</v>
      </c>
      <c r="K24">
        <f>IF(D1="NORMAL",J24,C24)</f>
        <v>300</v>
      </c>
      <c r="L24" s="9"/>
      <c r="M24" s="9"/>
    </row>
    <row r="25" spans="1:13" x14ac:dyDescent="0.25">
      <c r="A25" s="4">
        <v>23</v>
      </c>
      <c r="B25" s="11">
        <v>300</v>
      </c>
      <c r="C25" s="15">
        <v>300</v>
      </c>
      <c r="E25" s="4"/>
      <c r="F25" s="4"/>
      <c r="G25" s="4"/>
      <c r="I25" s="4">
        <v>21</v>
      </c>
      <c r="J25" s="4">
        <f>IF(B1=L10,C25,B25)</f>
        <v>300</v>
      </c>
      <c r="K25">
        <f>IF(D1="NORMAL",J25,C25)</f>
        <v>300</v>
      </c>
      <c r="L25" s="9"/>
      <c r="M25" s="9"/>
    </row>
    <row r="26" spans="1:13" x14ac:dyDescent="0.25">
      <c r="A26" s="4">
        <v>24</v>
      </c>
      <c r="B26" s="11">
        <v>300</v>
      </c>
      <c r="C26" s="15">
        <v>300</v>
      </c>
      <c r="E26" s="4"/>
      <c r="F26" s="4"/>
      <c r="G26" s="4"/>
      <c r="I26" s="4">
        <v>22</v>
      </c>
      <c r="J26" s="4">
        <f>IF(B1=L10,C26,B26)</f>
        <v>300</v>
      </c>
      <c r="K26">
        <f>IF(D1="NORMAL",J26,C26)</f>
        <v>300</v>
      </c>
      <c r="L26" s="9"/>
      <c r="M26" s="9"/>
    </row>
    <row r="27" spans="1:13" x14ac:dyDescent="0.25">
      <c r="A27" s="4">
        <v>1</v>
      </c>
      <c r="B27" s="11">
        <v>300</v>
      </c>
      <c r="C27" s="15">
        <v>300</v>
      </c>
      <c r="E27" s="4"/>
      <c r="F27" s="4"/>
      <c r="G27" s="4"/>
      <c r="I27" s="4">
        <v>23</v>
      </c>
      <c r="J27" s="4">
        <f>IF(B1=L10,C27,B27)</f>
        <v>300</v>
      </c>
      <c r="K27">
        <f>IF(D1="NORMAL",J27,C27)</f>
        <v>300</v>
      </c>
      <c r="L27" s="9"/>
      <c r="M27" s="9"/>
    </row>
    <row r="28" spans="1:13" x14ac:dyDescent="0.25">
      <c r="B28" s="11"/>
    </row>
    <row r="30" spans="1:13" x14ac:dyDescent="0.25">
      <c r="B30" s="11"/>
    </row>
    <row r="31" spans="1:13" x14ac:dyDescent="0.25">
      <c r="B31" s="11"/>
      <c r="F31" s="3"/>
    </row>
    <row r="32" spans="1:13" x14ac:dyDescent="0.25">
      <c r="B32" s="11"/>
      <c r="F32" s="3"/>
    </row>
    <row r="33" spans="2:6" x14ac:dyDescent="0.25">
      <c r="B33" s="11"/>
      <c r="F33" s="3"/>
    </row>
    <row r="34" spans="2:6" x14ac:dyDescent="0.25">
      <c r="B34" s="11"/>
      <c r="F34" s="3"/>
    </row>
    <row r="35" spans="2:6" x14ac:dyDescent="0.25">
      <c r="B35" s="11"/>
      <c r="F35" s="3"/>
    </row>
    <row r="36" spans="2:6" x14ac:dyDescent="0.25">
      <c r="B36" s="11"/>
      <c r="F36" s="3"/>
    </row>
    <row r="37" spans="2:6" x14ac:dyDescent="0.25">
      <c r="B37" s="11"/>
      <c r="F37" s="3"/>
    </row>
    <row r="38" spans="2:6" x14ac:dyDescent="0.25">
      <c r="B38" s="11"/>
      <c r="F38" s="3"/>
    </row>
    <row r="39" spans="2:6" x14ac:dyDescent="0.25">
      <c r="B39" s="11"/>
      <c r="F39" s="3"/>
    </row>
    <row r="40" spans="2:6" x14ac:dyDescent="0.25">
      <c r="B40" s="11"/>
      <c r="F40" s="3"/>
    </row>
    <row r="41" spans="2:6" x14ac:dyDescent="0.25">
      <c r="B41" s="11"/>
      <c r="F41" s="3"/>
    </row>
    <row r="42" spans="2:6" x14ac:dyDescent="0.25">
      <c r="B42" s="11"/>
    </row>
    <row r="43" spans="2:6" x14ac:dyDescent="0.25">
      <c r="B43" s="11"/>
    </row>
    <row r="44" spans="2:6" x14ac:dyDescent="0.25">
      <c r="B44" s="11"/>
    </row>
    <row r="45" spans="2:6" x14ac:dyDescent="0.25">
      <c r="B45" s="11"/>
    </row>
    <row r="46" spans="2:6" x14ac:dyDescent="0.25">
      <c r="B46" s="11"/>
    </row>
    <row r="47" spans="2:6" x14ac:dyDescent="0.25">
      <c r="B47" s="11"/>
    </row>
    <row r="48" spans="2:6" x14ac:dyDescent="0.25">
      <c r="B48" s="11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PROGRAMA</vt:lpstr>
      <vt:lpstr>CALCULOS</vt:lpstr>
      <vt:lpstr>COSTARICA</vt:lpstr>
      <vt:lpstr>ELSALVADOR</vt:lpstr>
      <vt:lpstr>GUATEMALA</vt:lpstr>
      <vt:lpstr>HONDURAS</vt:lpstr>
      <vt:lpstr>NICARAGUA</vt:lpstr>
    </vt:vector>
  </TitlesOfParts>
  <Company>ETESA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Pherrera</dc:creator>
  <cp:lastModifiedBy>Víctor Chen</cp:lastModifiedBy>
  <cp:lastPrinted>2013-08-23T11:05:55Z</cp:lastPrinted>
  <dcterms:created xsi:type="dcterms:W3CDTF">2012-12-26T13:30:13Z</dcterms:created>
  <dcterms:modified xsi:type="dcterms:W3CDTF">2022-11-24T20:17:40Z</dcterms:modified>
</cp:coreProperties>
</file>