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" windowWidth="12120" windowHeight="5520" tabRatio="846" activeTab="6"/>
  </bookViews>
  <sheets>
    <sheet name="SEMANAS 2021" sheetId="1" r:id="rId1"/>
    <sheet name="COPESA" sheetId="2" state="hidden" r:id="rId2"/>
    <sheet name="CANOPO" sheetId="3" state="hidden" r:id="rId3"/>
    <sheet name="TOTALES" sheetId="4" r:id="rId4"/>
    <sheet name="MINERACONS" sheetId="5" r:id="rId5"/>
    <sheet name="EDECHI" sheetId="6" r:id="rId6"/>
    <sheet name="EDEMET" sheetId="7" r:id="rId7"/>
    <sheet name="ELEKTRA" sheetId="8" r:id="rId8"/>
    <sheet name="ARGOS" sheetId="9" r:id="rId9"/>
    <sheet name="AVIPAC" sheetId="10" r:id="rId10"/>
    <sheet name="CEMEX" sheetId="11" r:id="rId11"/>
    <sheet name="CEMINTER" sheetId="12" r:id="rId12"/>
    <sheet name="LA CONTRALORIA" sheetId="13" r:id="rId13"/>
    <sheet name="CSS" sheetId="14" r:id="rId14"/>
    <sheet name="EUSA" sheetId="15" r:id="rId15"/>
    <sheet name="HOTEL SUNSTAR" sheetId="16" r:id="rId16"/>
    <sheet name="VARELA_CIA" sheetId="17" r:id="rId17"/>
    <sheet name="GMILLS" sheetId="18" r:id="rId18"/>
    <sheet name="S99_ALBROOK" sheetId="19" r:id="rId19"/>
    <sheet name="S99_BGOLF" sheetId="20" r:id="rId20"/>
    <sheet name="S99_CHITRE" sheetId="21" r:id="rId21"/>
    <sheet name="S99_COLON2K" sheetId="22" r:id="rId22"/>
    <sheet name="S99_COSTA_ESTE" sheetId="23" r:id="rId23"/>
    <sheet name="S99_LA_DONA" sheetId="24" r:id="rId24"/>
    <sheet name="S99_EL_FARO" sheetId="25" r:id="rId25"/>
    <sheet name="S99_PENONOME" sheetId="26" r:id="rId26"/>
    <sheet name="S99_PORTOBELO" sheetId="27" r:id="rId27"/>
    <sheet name="S99_PUNTA_PACIFICA" sheetId="28" r:id="rId28"/>
    <sheet name="S99_PLAZA_CAROLINA" sheetId="29" r:id="rId29"/>
    <sheet name="S99_PLAZA_ITALIA" sheetId="30" r:id="rId30"/>
    <sheet name="S99_PLAZA_TOCUMEN" sheetId="31" r:id="rId31"/>
    <sheet name="S99_SAN_FRANCISCO" sheetId="32" r:id="rId32"/>
    <sheet name="S99_SANTIAGO" sheetId="33" r:id="rId33"/>
    <sheet name="S99_TMUERTO" sheetId="34" r:id="rId34"/>
    <sheet name="S99_VPORRAS" sheetId="35" r:id="rId35"/>
  </sheets>
  <definedNames>
    <definedName name="_xlnm.Print_Area" localSheetId="9">'AVIPAC'!$A$1:$N$52</definedName>
    <definedName name="_xlnm.Print_Area" localSheetId="10">'CEMEX'!$A$2:$N$28,'CEMEX'!$A$30:$N$52</definedName>
    <definedName name="_xlnm.Print_Area" localSheetId="11">'CEMINTER'!$A$1:$N$52</definedName>
    <definedName name="_xlnm.Print_Area" localSheetId="13">'CSS'!$A$1:$N$52</definedName>
    <definedName name="_xlnm.Print_Area" localSheetId="5">'EDECHI'!#REF!,'EDECHI'!#REF!,'EDECHI'!#REF!,'EDECHI'!#REF!</definedName>
    <definedName name="_xlnm.Print_Area" localSheetId="6">'EDEMET'!#REF!,'EDEMET'!#REF!,'EDEMET'!#REF!,'EDEMET'!#REF!</definedName>
    <definedName name="_xlnm.Print_Area" localSheetId="7">'ELEKTRA'!#REF!,'ELEKTRA'!#REF!,'ELEKTRA'!#REF!,'ELEKTRA'!#REF!</definedName>
    <definedName name="_xlnm.Print_Area" localSheetId="14">'EUSA'!$A$1:$N$52</definedName>
    <definedName name="_xlnm.Print_Area" localSheetId="17">'GMILLS'!$A$1:$N$52</definedName>
    <definedName name="_xlnm.Print_Area" localSheetId="15">'HOTEL SUNSTAR'!$A$1:$N$52</definedName>
    <definedName name="_xlnm.Print_Area" localSheetId="12">'LA CONTRALORIA'!$A$1:$N$52</definedName>
    <definedName name="_xlnm.Print_Area" localSheetId="18">'S99_ALBROOK'!$A$1:$N$52</definedName>
    <definedName name="_xlnm.Print_Area" localSheetId="19">'S99_BGOLF'!$A$1:$N$52</definedName>
    <definedName name="_xlnm.Print_Area" localSheetId="20">'S99_CHITRE'!$A$1:$N$52</definedName>
    <definedName name="_xlnm.Print_Area" localSheetId="21">'S99_COLON2K'!$A$1:$N$52</definedName>
    <definedName name="_xlnm.Print_Area" localSheetId="22">'S99_COSTA_ESTE'!$A$1:$N$52</definedName>
    <definedName name="_xlnm.Print_Area" localSheetId="24">'S99_EL_FARO'!$A$1:$N$52</definedName>
    <definedName name="_xlnm.Print_Area" localSheetId="23">'S99_LA_DONA'!$A$1:$N$52</definedName>
    <definedName name="_xlnm.Print_Area" localSheetId="25">'S99_PENONOME'!$A$1:$N$52</definedName>
    <definedName name="_xlnm.Print_Area" localSheetId="28">'S99_PLAZA_CAROLINA'!$A$1:$N$52</definedName>
    <definedName name="_xlnm.Print_Area" localSheetId="29">'S99_PLAZA_ITALIA'!$A$1:$N$52</definedName>
    <definedName name="_xlnm.Print_Area" localSheetId="30">'S99_PLAZA_TOCUMEN'!$A$1:$N$52</definedName>
    <definedName name="_xlnm.Print_Area" localSheetId="26">'S99_PORTOBELO'!$A$1:$N$52</definedName>
    <definedName name="_xlnm.Print_Area" localSheetId="27">'S99_PUNTA_PACIFICA'!$A$1:$N$52</definedName>
    <definedName name="_xlnm.Print_Area" localSheetId="31">'S99_SAN_FRANCISCO'!$A$1:$N$52</definedName>
    <definedName name="_xlnm.Print_Area" localSheetId="32">'S99_SANTIAGO'!$A$1:$N$52</definedName>
    <definedName name="_xlnm.Print_Area" localSheetId="33">'S99_TMUERTO'!$A$1:$N$52</definedName>
    <definedName name="_xlnm.Print_Area" localSheetId="34">'S99_VPORRAS'!$A$1:$N$52</definedName>
    <definedName name="_xlnm.Print_Area" localSheetId="16">'VARELA_CIA'!$A$1:$N$52</definedName>
    <definedName name="_xlnm.Print_Titles" localSheetId="8">'ARGOS'!$1:$4</definedName>
    <definedName name="_xlnm.Print_Titles" localSheetId="9">'AVIPAC'!$1:$6</definedName>
    <definedName name="_xlnm.Print_Titles" localSheetId="2">'CANOPO'!$1:$4</definedName>
    <definedName name="_xlnm.Print_Titles" localSheetId="10">'CEMEX'!$1:$4</definedName>
    <definedName name="_xlnm.Print_Titles" localSheetId="11">'CEMINTER'!$1:$6</definedName>
    <definedName name="_xlnm.Print_Titles" localSheetId="1">'COPESA'!$1:$4</definedName>
    <definedName name="_xlnm.Print_Titles" localSheetId="13">'CSS'!$1:$6</definedName>
    <definedName name="_xlnm.Print_Titles" localSheetId="14">'EUSA'!$1:$6</definedName>
    <definedName name="_xlnm.Print_Titles" localSheetId="17">'GMILLS'!$1:$6</definedName>
    <definedName name="_xlnm.Print_Titles" localSheetId="15">'HOTEL SUNSTAR'!$1:$6</definedName>
    <definedName name="_xlnm.Print_Titles" localSheetId="12">'LA CONTRALORIA'!$1:$6</definedName>
    <definedName name="_xlnm.Print_Titles" localSheetId="4">'MINERACONS'!$1:$4</definedName>
    <definedName name="_xlnm.Print_Titles" localSheetId="18">'S99_ALBROOK'!$1:$4</definedName>
    <definedName name="_xlnm.Print_Titles" localSheetId="19">'S99_BGOLF'!$1:$4</definedName>
    <definedName name="_xlnm.Print_Titles" localSheetId="20">'S99_CHITRE'!$1:$4</definedName>
    <definedName name="_xlnm.Print_Titles" localSheetId="21">'S99_COLON2K'!$1:$4</definedName>
    <definedName name="_xlnm.Print_Titles" localSheetId="22">'S99_COSTA_ESTE'!$1:$4</definedName>
    <definedName name="_xlnm.Print_Titles" localSheetId="24">'S99_EL_FARO'!$1:$4</definedName>
    <definedName name="_xlnm.Print_Titles" localSheetId="23">'S99_LA_DONA'!$1:$4</definedName>
    <definedName name="_xlnm.Print_Titles" localSheetId="25">'S99_PENONOME'!$1:$4</definedName>
    <definedName name="_xlnm.Print_Titles" localSheetId="28">'S99_PLAZA_CAROLINA'!$1:$4</definedName>
    <definedName name="_xlnm.Print_Titles" localSheetId="29">'S99_PLAZA_ITALIA'!$1:$4</definedName>
    <definedName name="_xlnm.Print_Titles" localSheetId="30">'S99_PLAZA_TOCUMEN'!$1:$4</definedName>
    <definedName name="_xlnm.Print_Titles" localSheetId="26">'S99_PORTOBELO'!$1:$4</definedName>
    <definedName name="_xlnm.Print_Titles" localSheetId="27">'S99_PUNTA_PACIFICA'!$1:$4</definedName>
    <definedName name="_xlnm.Print_Titles" localSheetId="31">'S99_SAN_FRANCISCO'!$1:$4</definedName>
    <definedName name="_xlnm.Print_Titles" localSheetId="32">'S99_SANTIAGO'!$1:$4</definedName>
    <definedName name="_xlnm.Print_Titles" localSheetId="33">'S99_TMUERTO'!$1:$4</definedName>
    <definedName name="_xlnm.Print_Titles" localSheetId="34">'S99_VPORRAS'!$1:$4</definedName>
    <definedName name="_xlnm.Print_Titles" localSheetId="16">'VARELA_CIA'!$1:$6</definedName>
  </definedNames>
  <calcPr fullCalcOnLoad="1"/>
</workbook>
</file>

<file path=xl/comments17.xml><?xml version="1.0" encoding="utf-8"?>
<comments xmlns="http://schemas.openxmlformats.org/spreadsheetml/2006/main">
  <authors>
    <author>fbernal</author>
  </authors>
  <commentList>
    <comment ref="B13" authorId="0">
      <text>
        <r>
          <rPr>
            <b/>
            <sz val="9"/>
            <rFont val="Tahoma"/>
            <family val="2"/>
          </rPr>
          <t>fbernal:</t>
        </r>
        <r>
          <rPr>
            <sz val="9"/>
            <rFont val="Tahoma"/>
            <family val="2"/>
          </rPr>
          <t xml:space="preserve">
ADENDA A CONTRATO</t>
        </r>
      </text>
    </comment>
  </commentList>
</comments>
</file>

<file path=xl/sharedStrings.xml><?xml version="1.0" encoding="utf-8"?>
<sst xmlns="http://schemas.openxmlformats.org/spreadsheetml/2006/main" count="3468" uniqueCount="205">
  <si>
    <t xml:space="preserve"> </t>
  </si>
  <si>
    <t>Contratos</t>
  </si>
  <si>
    <t>Potencia Firme de Largo Plazo</t>
  </si>
  <si>
    <t>Contratos de Reserva</t>
  </si>
  <si>
    <t>Descripción</t>
  </si>
  <si>
    <t>REQUERIMIENTOS Y OFERTAS PARA LA ASIGNACIÓN DEL SERVICIO AUXILIAR ESPECIAL DE RESERVA DE LARGO PLAZO</t>
  </si>
  <si>
    <t>Requerimientos de Potencia Firme de Largo Plazo</t>
  </si>
  <si>
    <t>Ofertas de Potencia Firme de Largo Plazo</t>
  </si>
  <si>
    <t>DMG</t>
  </si>
  <si>
    <t>Contratos de Suministro</t>
  </si>
  <si>
    <t>TOTAL</t>
  </si>
  <si>
    <t>Contratos Fuera de Area de Concesión</t>
  </si>
  <si>
    <t>REQUERIMIENTOS PARA LA ASIGNACIÓN DEL SERVICIO AUXILIAR ESPECIAL DE RESERVA DE LARGO PLAZO</t>
  </si>
  <si>
    <t>Inicio</t>
  </si>
  <si>
    <t>Fin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</si>
  <si>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</si>
  <si>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</si>
  <si>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</si>
  <si>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</si>
  <si>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</si>
  <si>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</si>
  <si>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</si>
  <si>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</si>
  <si>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</si>
  <si>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</si>
  <si>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</si>
  <si>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</si>
  <si>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</si>
  <si>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</si>
  <si>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</si>
  <si>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</si>
  <si>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</si>
  <si>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</si>
  <si>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</si>
  <si>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</si>
  <si>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</si>
  <si>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</si>
  <si>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</si>
  <si>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</si>
  <si>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</si>
  <si>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</si>
  <si>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</si>
  <si>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</si>
  <si>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</si>
  <si>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</si>
  <si>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</si>
  <si>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</si>
  <si>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</si>
  <si>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</si>
  <si>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</si>
  <si>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</si>
  <si>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</si>
  <si>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</si>
  <si>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</si>
  <si>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</si>
  <si>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</si>
  <si>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</si>
  <si>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</si>
  <si>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</si>
  <si>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</si>
  <si>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</si>
  <si>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</si>
  <si>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</si>
  <si>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</si>
  <si>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</si>
  <si>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</si>
  <si>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</si>
  <si>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PARTICIPANTE PRODUCTOR COPESA</t>
  </si>
  <si>
    <t>PARTICIPANTE CONSUMIDOR ELEKTRA</t>
  </si>
  <si>
    <t>PARTICIPANTE CONSUMIDOR EDEMET</t>
  </si>
  <si>
    <t>PARTICIPANTE CONSUMIDOR EDECHI</t>
  </si>
  <si>
    <t>Enero</t>
  </si>
  <si>
    <t>febrero</t>
  </si>
  <si>
    <t>marzo</t>
  </si>
  <si>
    <t>Semana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</si>
  <si>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</si>
  <si>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</si>
  <si>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</si>
  <si>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</si>
  <si>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</si>
  <si>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</si>
  <si>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</si>
  <si>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</si>
  <si>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</si>
  <si>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PARTICIPANTE PRODUCTOR CANOPO</t>
  </si>
  <si>
    <t>CANOPO-XXX</t>
  </si>
  <si>
    <t>COPESA- XXX</t>
  </si>
  <si>
    <t>COPESA - XXX</t>
  </si>
  <si>
    <t>COPESA-XXX</t>
  </si>
  <si>
    <t>COPESA- reserva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</si>
  <si>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</si>
  <si>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</si>
  <si>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</si>
  <si>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</si>
  <si>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</si>
  <si>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</si>
  <si>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</si>
  <si>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</si>
  <si>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</si>
  <si>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</si>
  <si>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</si>
  <si>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</si>
  <si>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PARTICIPANTE CONSUMIDOR CEMENTO BAYANO</t>
  </si>
  <si>
    <t>semana 53</t>
  </si>
  <si>
    <t>AÑO 2012</t>
  </si>
  <si>
    <t>ACP</t>
  </si>
  <si>
    <t>PEDREGAL</t>
  </si>
  <si>
    <t>PAN-AM</t>
  </si>
  <si>
    <t>AES</t>
  </si>
  <si>
    <t>FORTUNA</t>
  </si>
  <si>
    <t>BLM</t>
  </si>
  <si>
    <t>PASO ANCHO</t>
  </si>
  <si>
    <t>ESEPSA</t>
  </si>
  <si>
    <t>PEDREGALITO</t>
  </si>
  <si>
    <t>HIBERICA</t>
  </si>
  <si>
    <t>ALTO VALLE</t>
  </si>
  <si>
    <t>S99_BGOLF - FORTUNA</t>
  </si>
  <si>
    <t>ALBROOK - FORTUNA</t>
  </si>
  <si>
    <t>S99_CHITRE - FORTUNA</t>
  </si>
  <si>
    <t>S99_COLON2K - FORTUNA</t>
  </si>
  <si>
    <t>S99_COSTA_ESTE - FORTUNA</t>
  </si>
  <si>
    <t>S99_VPORRAS - FORTUNA</t>
  </si>
  <si>
    <t>S99_PUNTA_PACIFICA - FORTUNA</t>
  </si>
  <si>
    <t>S99_PLAZA_TOCUMEN - FORTUNA</t>
  </si>
  <si>
    <t>S99_EL_FARO - FORTUNA</t>
  </si>
  <si>
    <t>S99_PENONOME - FORTUNA</t>
  </si>
  <si>
    <t>S99_SANTIAGO - FORTUNA</t>
  </si>
  <si>
    <t>S99_SAN_FRANCISCO - FORTUNA</t>
  </si>
  <si>
    <t>S99_PLAZA_ITALIA - FORTUNA</t>
  </si>
  <si>
    <t>S99_PORTOBELO - FORTUNA</t>
  </si>
  <si>
    <t>S99_PLAZA_CAROLINA - FORTUNA</t>
  </si>
  <si>
    <t>S99_LA DOÑA - FORTUNA</t>
  </si>
  <si>
    <t>S99_TMUERTO - FORTUNA</t>
  </si>
  <si>
    <t>ALTERNEGY</t>
  </si>
  <si>
    <t>BONTEX</t>
  </si>
  <si>
    <t>LA_CONTRALORIA - AES</t>
  </si>
  <si>
    <t>SUNSTAR - AES</t>
  </si>
  <si>
    <t>CEMINTER - AES</t>
  </si>
  <si>
    <t>EEUA - AES</t>
  </si>
  <si>
    <t>CSS - AES</t>
  </si>
  <si>
    <t>VH_CIA - AES</t>
  </si>
  <si>
    <t>HIDROECOLOGICA DEL TERIBE</t>
  </si>
  <si>
    <t>EMNADESA</t>
  </si>
  <si>
    <t>FOUNTAIN</t>
  </si>
  <si>
    <t>CEISA</t>
  </si>
  <si>
    <t>HBTOTUMA</t>
  </si>
  <si>
    <t>Febrero</t>
  </si>
  <si>
    <t>Marzo</t>
  </si>
  <si>
    <t xml:space="preserve">REQUERIMIENTOS Y OFERTAS PARA LA ASIGNACIÓN DEL SERVICIO AUXILIAR ESPECIAL DE RESERVA DE LARGO PLAZO </t>
  </si>
  <si>
    <t>GANA</t>
  </si>
  <si>
    <t>SALTOS DEL FRANCOLÍ</t>
  </si>
  <si>
    <t>ATLÁNTICO (GENA)</t>
  </si>
  <si>
    <t>ISTMUS</t>
  </si>
  <si>
    <t>CALDECO</t>
  </si>
  <si>
    <t>SAN LORENZO</t>
  </si>
  <si>
    <t>Cemento Panamá - CECA</t>
  </si>
  <si>
    <t xml:space="preserve">PARTICIPANTE GRAN CLIENTE AVIPAC - INDUSTRIAS BASICAS </t>
  </si>
  <si>
    <t>PARTICIPANTE GRAN CLIENTE ARGOS PANAMÁ</t>
  </si>
  <si>
    <t xml:space="preserve">PARTICIPANTE GRAN CLIENTE CEMENTO INTEROCEANICO </t>
  </si>
  <si>
    <t>PARTICIPANTE GRAN CLIENTE LA CONTRALORIA</t>
  </si>
  <si>
    <t>PARTICIPANTE GRAN CLIENTE CAJA DE SEGURO SOCIAL</t>
  </si>
  <si>
    <t>PARTICIPANTE GRAN CLIENTE EMBAJADA DE LOS ESTADOS UNIDOS</t>
  </si>
  <si>
    <t xml:space="preserve">PARTICIPANTE GRAN CLIENTE GOLD MILLS </t>
  </si>
  <si>
    <t>PARTICIPANTE GRAN CLIENTE SUNSTAR HOTELS HOTEL BIJAO</t>
  </si>
  <si>
    <t>PARTICIPANTE GRAN CLIENTE COMPAÑÍA PANAMEÑA DE LICORES</t>
  </si>
  <si>
    <t>PARTICIPANTE GRAN CLIENTE SUPER 99 ALBROOK</t>
  </si>
  <si>
    <t>PARTICIPANTE GRAN CLIENTE SUPER 99 BRISAS DEL GOLF</t>
  </si>
  <si>
    <t>PARTICIPANTE GRAN CLIENTE SUPER 99 CHITRE</t>
  </si>
  <si>
    <t>PARTICIPANTE GRAN CLIENTE SUPER 99 COLON 2000</t>
  </si>
  <si>
    <t>PARTICIPANTE GRAN CLIENTE SUPER 99 COSTA DEL ESTE</t>
  </si>
  <si>
    <t>PARTICIPANTE GRAN CLIENTE SUPER 99 LA DOÑA</t>
  </si>
  <si>
    <t>PARTICIPANTE GRAN CLIENTE SUPER 99 EL FARO</t>
  </si>
  <si>
    <t>PARTICIPANTE GRAN CLIENTE SUPER 99 PLAZA_TOCUMEN</t>
  </si>
  <si>
    <t>PARTICIPANTE GRAN CLIENTE SUPER 99 PENONOME</t>
  </si>
  <si>
    <t>PARTICIPANTE GRAN CLIENTE SUPER 99 PORTOBELO</t>
  </si>
  <si>
    <t>PARTICIPANTE GRAN CLIENTE SUPER 99 PUNTA PACIFICA</t>
  </si>
  <si>
    <t>PARTICIPANTE GRAN CLIENTE SUPER 99 PLAZA ITALIA</t>
  </si>
  <si>
    <t>PARTICIPANTE GRAN CLIENTE SUPER 99 PLAZA CAROLINA</t>
  </si>
  <si>
    <t>PARTICIPANTE GRAN CLIENTE SUPER 99 SAN FRANCISCO</t>
  </si>
  <si>
    <t>PARTICIPANTE GRAN CLIENTE SUPER 99 SANTIAGO</t>
  </si>
  <si>
    <t>PARTICIPANTE GRAN CLIENTE SUPER 99 TUMBA MUERTO</t>
  </si>
  <si>
    <t>PARTICIPANTE GRAN CLIENTE SUPER 99 VIA PORRAS</t>
  </si>
  <si>
    <t>Distribuidores</t>
  </si>
  <si>
    <t>Grandes Clientes</t>
  </si>
  <si>
    <t>GMILLS - FORTUNA</t>
  </si>
  <si>
    <t>CEMEX - AES</t>
  </si>
  <si>
    <t>Autogeneradores</t>
  </si>
  <si>
    <t>PARTICIPANTE AUTOGENERADOR MINERA PANAMÁ CONSUMO</t>
  </si>
  <si>
    <t>GENISA</t>
  </si>
  <si>
    <t>AÑO 2021</t>
  </si>
  <si>
    <t>RIO CHICO</t>
  </si>
  <si>
    <t>PERLAS SUR</t>
  </si>
  <si>
    <t>PERLAS NORTE</t>
  </si>
  <si>
    <t>JINRO CORP</t>
  </si>
  <si>
    <t>IDEAL PMA</t>
  </si>
  <si>
    <t>HIDRO PMA</t>
  </si>
  <si>
    <t>HIDRO PIEDRA</t>
  </si>
  <si>
    <t>HIDRO CAISAN</t>
  </si>
  <si>
    <t>ELECTRON INVESTMENT</t>
  </si>
  <si>
    <t>ELECTROGENERADORA ISTMO</t>
  </si>
  <si>
    <t>DESARROLLOS HIDROELÉCTRICOS</t>
  </si>
  <si>
    <t>CELSIA CENTROAMÉRICA</t>
  </si>
  <si>
    <t>Excedente de Potencia Firme de Largo Plazo</t>
  </si>
  <si>
    <t>SEMANAS AÑO 2021</t>
  </si>
  <si>
    <t>AVIPAC - IDEAL</t>
  </si>
</sst>
</file>

<file path=xl/styles.xml><?xml version="1.0" encoding="utf-8"?>
<styleSheet xmlns="http://schemas.openxmlformats.org/spreadsheetml/2006/main">
  <numFmts count="4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0.000"/>
    <numFmt numFmtId="183" formatCode="0.0000"/>
    <numFmt numFmtId="184" formatCode="#,##0.0000"/>
    <numFmt numFmtId="185" formatCode="0.00_);[Red]\(0.00\)"/>
    <numFmt numFmtId="186" formatCode="0.00000"/>
    <numFmt numFmtId="187" formatCode="#,##0.00;;&quot;&quot;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180A]d&quot; de &quot;mmmm&quot; de &quot;yyyy;@"/>
    <numFmt numFmtId="193" formatCode="0.000000"/>
    <numFmt numFmtId="194" formatCode="0.0000000"/>
    <numFmt numFmtId="195" formatCode="_-* #,##0.0\ _$_-;_-* #,##0.0\ _$\-;_-* &quot;-&quot;??\ _$_-;_-@_-"/>
    <numFmt numFmtId="196" formatCode="_-* #,##0.000\ _$_-;_-* #,##0.000\ _$\-;_-* &quot;-&quot;??\ _$_-;_-@_-"/>
    <numFmt numFmtId="197" formatCode="_-* #,##0.0000\ _$_-;_-* #,##0.0000\ _$\-;_-* &quot;-&quot;??\ _$_-;_-@_-"/>
    <numFmt numFmtId="198" formatCode="_-* #,##0.00000\ _$_-;_-* #,##0.00000\ _$\-;_-* &quot;-&quot;??\ _$_-;_-@_-"/>
    <numFmt numFmtId="199" formatCode="#,##0.000"/>
    <numFmt numFmtId="200" formatCode="#,##0.00000"/>
    <numFmt numFmtId="201" formatCode="[$-180A]dddd\,\ d\ &quot;de&quot;\ mmmm\ &quot;de&quot;\ yyyy"/>
    <numFmt numFmtId="202" formatCode="[$-180A]h:mm:ss\ AM/PM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Dialo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04997999966144562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 tint="-0.04997999966144562"/>
      </right>
      <top>
        <color indexed="63"/>
      </top>
      <bottom>
        <color indexed="63"/>
      </bottom>
    </border>
    <border>
      <left style="thick">
        <color theme="0" tint="-0.04997999966144562"/>
      </left>
      <right style="thick">
        <color theme="0" tint="-0.04997999966144562"/>
      </right>
      <top>
        <color indexed="63"/>
      </top>
      <bottom>
        <color indexed="63"/>
      </bottom>
    </border>
    <border>
      <left style="thick">
        <color theme="0" tint="-0.04997999966144562"/>
      </left>
      <right style="thick">
        <color theme="0" tint="-0.04997999966144562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4" fontId="0" fillId="0" borderId="11" xfId="0" applyNumberFormat="1" applyFont="1" applyBorder="1" applyAlignment="1">
      <alignment horizontal="right"/>
    </xf>
    <xf numFmtId="2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 horizontal="right"/>
    </xf>
    <xf numFmtId="2" fontId="0" fillId="0" borderId="20" xfId="0" applyNumberFormat="1" applyFill="1" applyBorder="1" applyAlignment="1">
      <alignment/>
    </xf>
    <xf numFmtId="0" fontId="0" fillId="0" borderId="17" xfId="0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18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82" fontId="0" fillId="0" borderId="13" xfId="0" applyNumberFormat="1" applyBorder="1" applyAlignment="1">
      <alignment/>
    </xf>
    <xf numFmtId="182" fontId="0" fillId="0" borderId="24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182" fontId="0" fillId="0" borderId="14" xfId="0" applyNumberFormat="1" applyBorder="1" applyAlignment="1">
      <alignment wrapText="1"/>
    </xf>
    <xf numFmtId="182" fontId="0" fillId="0" borderId="20" xfId="0" applyNumberFormat="1" applyBorder="1" applyAlignment="1">
      <alignment/>
    </xf>
    <xf numFmtId="182" fontId="0" fillId="0" borderId="13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25" xfId="0" applyFont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0" fontId="0" fillId="0" borderId="20" xfId="0" applyFill="1" applyBorder="1" applyAlignment="1">
      <alignment/>
    </xf>
    <xf numFmtId="2" fontId="0" fillId="0" borderId="0" xfId="0" applyNumberFormat="1" applyFill="1" applyAlignment="1">
      <alignment/>
    </xf>
    <xf numFmtId="2" fontId="1" fillId="0" borderId="11" xfId="0" applyNumberFormat="1" applyFont="1" applyBorder="1" applyAlignment="1">
      <alignment/>
    </xf>
    <xf numFmtId="183" fontId="1" fillId="0" borderId="11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3" xfId="0" applyFill="1" applyBorder="1" applyAlignment="1">
      <alignment/>
    </xf>
    <xf numFmtId="2" fontId="0" fillId="0" borderId="16" xfId="0" applyNumberFormat="1" applyFill="1" applyBorder="1" applyAlignment="1">
      <alignment/>
    </xf>
    <xf numFmtId="182" fontId="0" fillId="0" borderId="14" xfId="0" applyNumberFormat="1" applyFill="1" applyBorder="1" applyAlignment="1">
      <alignment wrapText="1"/>
    </xf>
    <xf numFmtId="182" fontId="0" fillId="0" borderId="0" xfId="0" applyNumberFormat="1" applyFill="1" applyAlignment="1">
      <alignment/>
    </xf>
    <xf numFmtId="0" fontId="0" fillId="0" borderId="17" xfId="0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28" xfId="0" applyNumberForma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2" fontId="0" fillId="0" borderId="11" xfId="0" applyNumberForma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0" fontId="0" fillId="0" borderId="29" xfId="0" applyBorder="1" applyAlignment="1">
      <alignment/>
    </xf>
    <xf numFmtId="2" fontId="1" fillId="0" borderId="23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183" fontId="1" fillId="0" borderId="0" xfId="0" applyNumberFormat="1" applyFont="1" applyFill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182" fontId="0" fillId="0" borderId="32" xfId="0" applyNumberFormat="1" applyFill="1" applyBorder="1" applyAlignment="1">
      <alignment/>
    </xf>
    <xf numFmtId="183" fontId="0" fillId="0" borderId="0" xfId="0" applyNumberFormat="1" applyFont="1" applyAlignment="1">
      <alignment/>
    </xf>
    <xf numFmtId="182" fontId="0" fillId="0" borderId="11" xfId="0" applyNumberFormat="1" applyFont="1" applyBorder="1" applyAlignment="1">
      <alignment horizontal="right"/>
    </xf>
    <xf numFmtId="182" fontId="0" fillId="0" borderId="20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32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33" xfId="0" applyFont="1" applyFill="1" applyBorder="1" applyAlignment="1">
      <alignment horizontal="center"/>
    </xf>
    <xf numFmtId="182" fontId="0" fillId="0" borderId="20" xfId="0" applyNumberFormat="1" applyFill="1" applyBorder="1" applyAlignment="1">
      <alignment/>
    </xf>
    <xf numFmtId="182" fontId="0" fillId="0" borderId="12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82" fontId="0" fillId="0" borderId="0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1" fillId="0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182" fontId="1" fillId="0" borderId="17" xfId="0" applyNumberFormat="1" applyFont="1" applyBorder="1" applyAlignment="1">
      <alignment/>
    </xf>
    <xf numFmtId="182" fontId="1" fillId="0" borderId="16" xfId="0" applyNumberFormat="1" applyFont="1" applyBorder="1" applyAlignment="1">
      <alignment/>
    </xf>
    <xf numFmtId="182" fontId="1" fillId="0" borderId="34" xfId="0" applyNumberFormat="1" applyFon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25" xfId="0" applyNumberFormat="1" applyFont="1" applyBorder="1" applyAlignment="1">
      <alignment/>
    </xf>
    <xf numFmtId="182" fontId="0" fillId="0" borderId="12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1" fillId="0" borderId="35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35" xfId="0" applyNumberFormat="1" applyBorder="1" applyAlignment="1">
      <alignment/>
    </xf>
    <xf numFmtId="182" fontId="0" fillId="0" borderId="25" xfId="0" applyNumberFormat="1" applyBorder="1" applyAlignment="1">
      <alignment/>
    </xf>
    <xf numFmtId="182" fontId="1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182" fontId="0" fillId="0" borderId="25" xfId="0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0" fillId="0" borderId="15" xfId="54" applyBorder="1">
      <alignment/>
      <protection/>
    </xf>
    <xf numFmtId="4" fontId="0" fillId="0" borderId="11" xfId="54" applyNumberFormat="1" applyFont="1" applyBorder="1" applyAlignment="1">
      <alignment horizontal="right"/>
      <protection/>
    </xf>
    <xf numFmtId="182" fontId="1" fillId="0" borderId="17" xfId="54" applyNumberFormat="1" applyFont="1" applyBorder="1">
      <alignment/>
      <protection/>
    </xf>
    <xf numFmtId="182" fontId="1" fillId="0" borderId="16" xfId="54" applyNumberFormat="1" applyFont="1" applyBorder="1">
      <alignment/>
      <protection/>
    </xf>
    <xf numFmtId="182" fontId="1" fillId="0" borderId="34" xfId="54" applyNumberFormat="1" applyFont="1" applyBorder="1">
      <alignment/>
      <protection/>
    </xf>
    <xf numFmtId="182" fontId="0" fillId="0" borderId="15" xfId="54" applyNumberFormat="1" applyBorder="1">
      <alignment/>
      <protection/>
    </xf>
    <xf numFmtId="182" fontId="0" fillId="0" borderId="11" xfId="54" applyNumberFormat="1" applyBorder="1">
      <alignment/>
      <protection/>
    </xf>
    <xf numFmtId="182" fontId="0" fillId="0" borderId="0" xfId="54" applyNumberFormat="1">
      <alignment/>
      <protection/>
    </xf>
    <xf numFmtId="182" fontId="0" fillId="0" borderId="25" xfId="54" applyNumberFormat="1" applyFont="1" applyBorder="1">
      <alignment/>
      <protection/>
    </xf>
    <xf numFmtId="182" fontId="0" fillId="0" borderId="12" xfId="54" applyNumberFormat="1" applyFont="1" applyBorder="1">
      <alignment/>
      <protection/>
    </xf>
    <xf numFmtId="182" fontId="0" fillId="0" borderId="0" xfId="54" applyNumberFormat="1" applyFont="1">
      <alignment/>
      <protection/>
    </xf>
    <xf numFmtId="0" fontId="0" fillId="0" borderId="0" xfId="54" applyBorder="1">
      <alignment/>
      <protection/>
    </xf>
    <xf numFmtId="4" fontId="0" fillId="0" borderId="0" xfId="54" applyNumberFormat="1" applyFont="1" applyBorder="1" applyAlignment="1">
      <alignment horizontal="right"/>
      <protection/>
    </xf>
    <xf numFmtId="2" fontId="0" fillId="0" borderId="0" xfId="54" applyNumberFormat="1">
      <alignment/>
      <protection/>
    </xf>
    <xf numFmtId="0" fontId="0" fillId="0" borderId="14" xfId="54" applyBorder="1" applyAlignment="1">
      <alignment wrapText="1"/>
      <protection/>
    </xf>
    <xf numFmtId="182" fontId="0" fillId="0" borderId="13" xfId="54" applyNumberFormat="1" applyBorder="1">
      <alignment/>
      <protection/>
    </xf>
    <xf numFmtId="4" fontId="0" fillId="0" borderId="20" xfId="54" applyNumberFormat="1" applyFont="1" applyBorder="1" applyAlignment="1">
      <alignment horizontal="right"/>
      <protection/>
    </xf>
    <xf numFmtId="182" fontId="1" fillId="0" borderId="35" xfId="54" applyNumberFormat="1" applyFont="1" applyBorder="1">
      <alignment/>
      <protection/>
    </xf>
    <xf numFmtId="182" fontId="0" fillId="0" borderId="20" xfId="54" applyNumberFormat="1" applyBorder="1">
      <alignment/>
      <protection/>
    </xf>
    <xf numFmtId="182" fontId="0" fillId="0" borderId="13" xfId="54" applyNumberFormat="1" applyFill="1" applyBorder="1">
      <alignment/>
      <protection/>
    </xf>
    <xf numFmtId="182" fontId="0" fillId="0" borderId="32" xfId="54" applyNumberFormat="1" applyBorder="1">
      <alignment/>
      <protection/>
    </xf>
    <xf numFmtId="182" fontId="0" fillId="0" borderId="24" xfId="54" applyNumberFormat="1" applyBorder="1">
      <alignment/>
      <protection/>
    </xf>
    <xf numFmtId="0" fontId="0" fillId="0" borderId="14" xfId="54" applyFill="1" applyBorder="1" applyAlignment="1">
      <alignment wrapText="1"/>
      <protection/>
    </xf>
    <xf numFmtId="4" fontId="0" fillId="0" borderId="11" xfId="54" applyNumberFormat="1" applyFont="1" applyFill="1" applyBorder="1" applyAlignment="1">
      <alignment horizontal="right"/>
      <protection/>
    </xf>
    <xf numFmtId="4" fontId="0" fillId="0" borderId="20" xfId="54" applyNumberFormat="1" applyFont="1" applyFill="1" applyBorder="1" applyAlignment="1">
      <alignment horizontal="right"/>
      <protection/>
    </xf>
    <xf numFmtId="182" fontId="1" fillId="0" borderId="16" xfId="54" applyNumberFormat="1" applyFont="1" applyFill="1" applyBorder="1">
      <alignment/>
      <protection/>
    </xf>
    <xf numFmtId="182" fontId="0" fillId="0" borderId="11" xfId="54" applyNumberFormat="1" applyFill="1" applyBorder="1">
      <alignment/>
      <protection/>
    </xf>
    <xf numFmtId="182" fontId="0" fillId="0" borderId="20" xfId="54" applyNumberFormat="1" applyFill="1" applyBorder="1">
      <alignment/>
      <protection/>
    </xf>
    <xf numFmtId="182" fontId="1" fillId="0" borderId="0" xfId="0" applyNumberFormat="1" applyFont="1" applyBorder="1" applyAlignment="1">
      <alignment/>
    </xf>
    <xf numFmtId="186" fontId="0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6" fontId="0" fillId="0" borderId="11" xfId="0" applyNumberFormat="1" applyFont="1" applyFill="1" applyBorder="1" applyAlignment="1">
      <alignment/>
    </xf>
    <xf numFmtId="183" fontId="0" fillId="0" borderId="0" xfId="0" applyNumberFormat="1" applyFill="1" applyBorder="1" applyAlignment="1">
      <alignment wrapText="1"/>
    </xf>
    <xf numFmtId="18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6" fontId="0" fillId="0" borderId="36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5" fontId="0" fillId="0" borderId="22" xfId="0" applyNumberFormat="1" applyBorder="1" applyAlignment="1">
      <alignment/>
    </xf>
    <xf numFmtId="15" fontId="0" fillId="0" borderId="37" xfId="0" applyNumberFormat="1" applyBorder="1" applyAlignment="1">
      <alignment/>
    </xf>
    <xf numFmtId="15" fontId="0" fillId="0" borderId="38" xfId="0" applyNumberFormat="1" applyBorder="1" applyAlignment="1">
      <alignment/>
    </xf>
    <xf numFmtId="0" fontId="46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23" xfId="0" applyBorder="1" applyAlignment="1">
      <alignment/>
    </xf>
    <xf numFmtId="4" fontId="1" fillId="0" borderId="28" xfId="0" applyNumberFormat="1" applyFont="1" applyFill="1" applyBorder="1" applyAlignment="1">
      <alignment horizontal="right"/>
    </xf>
    <xf numFmtId="182" fontId="0" fillId="0" borderId="16" xfId="0" applyNumberFormat="1" applyFont="1" applyBorder="1" applyAlignment="1">
      <alignment/>
    </xf>
    <xf numFmtId="2" fontId="0" fillId="0" borderId="0" xfId="54" applyNumberFormat="1" applyBorder="1">
      <alignment/>
      <protection/>
    </xf>
    <xf numFmtId="4" fontId="0" fillId="0" borderId="36" xfId="0" applyNumberFormat="1" applyFont="1" applyBorder="1" applyAlignment="1">
      <alignment horizontal="right"/>
    </xf>
    <xf numFmtId="2" fontId="0" fillId="0" borderId="36" xfId="0" applyNumberFormat="1" applyBorder="1" applyAlignment="1">
      <alignment/>
    </xf>
    <xf numFmtId="186" fontId="0" fillId="0" borderId="15" xfId="0" applyNumberFormat="1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83" fontId="0" fillId="0" borderId="15" xfId="0" applyNumberFormat="1" applyFont="1" applyFill="1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 horizontal="center"/>
    </xf>
    <xf numFmtId="183" fontId="1" fillId="0" borderId="31" xfId="0" applyNumberFormat="1" applyFont="1" applyFill="1" applyBorder="1" applyAlignment="1">
      <alignment/>
    </xf>
    <xf numFmtId="4" fontId="1" fillId="33" borderId="17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186" fontId="0" fillId="0" borderId="23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183" fontId="0" fillId="0" borderId="19" xfId="0" applyNumberFormat="1" applyFill="1" applyBorder="1" applyAlignment="1">
      <alignment wrapText="1"/>
    </xf>
    <xf numFmtId="4" fontId="1" fillId="0" borderId="17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183" fontId="1" fillId="0" borderId="36" xfId="0" applyNumberFormat="1" applyFont="1" applyFill="1" applyBorder="1" applyAlignment="1">
      <alignment/>
    </xf>
    <xf numFmtId="183" fontId="1" fillId="0" borderId="40" xfId="0" applyNumberFormat="1" applyFont="1" applyFill="1" applyBorder="1" applyAlignment="1">
      <alignment/>
    </xf>
    <xf numFmtId="186" fontId="1" fillId="33" borderId="17" xfId="0" applyNumberFormat="1" applyFont="1" applyFill="1" applyBorder="1" applyAlignment="1">
      <alignment/>
    </xf>
    <xf numFmtId="186" fontId="0" fillId="0" borderId="40" xfId="0" applyNumberFormat="1" applyFont="1" applyFill="1" applyBorder="1" applyAlignment="1">
      <alignment/>
    </xf>
    <xf numFmtId="4" fontId="47" fillId="33" borderId="17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/>
    </xf>
    <xf numFmtId="0" fontId="0" fillId="0" borderId="42" xfId="0" applyBorder="1" applyAlignment="1">
      <alignment/>
    </xf>
    <xf numFmtId="4" fontId="47" fillId="0" borderId="41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47" fillId="0" borderId="16" xfId="0" applyNumberFormat="1" applyFont="1" applyFill="1" applyBorder="1" applyAlignment="1">
      <alignment horizontal="right"/>
    </xf>
    <xf numFmtId="186" fontId="1" fillId="0" borderId="28" xfId="0" applyNumberFormat="1" applyFont="1" applyFill="1" applyBorder="1" applyAlignment="1">
      <alignment/>
    </xf>
    <xf numFmtId="0" fontId="8" fillId="0" borderId="26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4" fontId="1" fillId="0" borderId="28" xfId="0" applyNumberFormat="1" applyFont="1" applyFill="1" applyBorder="1" applyAlignment="1">
      <alignment/>
    </xf>
    <xf numFmtId="4" fontId="47" fillId="0" borderId="45" xfId="0" applyNumberFormat="1" applyFont="1" applyFill="1" applyBorder="1" applyAlignment="1">
      <alignment horizontal="right"/>
    </xf>
    <xf numFmtId="186" fontId="0" fillId="0" borderId="14" xfId="0" applyNumberFormat="1" applyBorder="1" applyAlignment="1">
      <alignment/>
    </xf>
    <xf numFmtId="186" fontId="0" fillId="0" borderId="14" xfId="0" applyNumberFormat="1" applyFill="1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Font="1" applyFill="1" applyBorder="1" applyAlignment="1">
      <alignment horizontal="right"/>
    </xf>
    <xf numFmtId="186" fontId="1" fillId="0" borderId="41" xfId="0" applyNumberFormat="1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47" fillId="0" borderId="31" xfId="0" applyFont="1" applyFill="1" applyBorder="1" applyAlignment="1">
      <alignment/>
    </xf>
    <xf numFmtId="182" fontId="1" fillId="0" borderId="31" xfId="0" applyNumberFormat="1" applyFont="1" applyFill="1" applyBorder="1" applyAlignment="1">
      <alignment/>
    </xf>
    <xf numFmtId="183" fontId="48" fillId="0" borderId="15" xfId="0" applyNumberFormat="1" applyFont="1" applyFill="1" applyBorder="1" applyAlignment="1">
      <alignment/>
    </xf>
    <xf numFmtId="4" fontId="47" fillId="0" borderId="28" xfId="0" applyNumberFormat="1" applyFont="1" applyFill="1" applyBorder="1" applyAlignment="1">
      <alignment horizontal="right"/>
    </xf>
    <xf numFmtId="192" fontId="0" fillId="0" borderId="0" xfId="0" applyNumberFormat="1" applyBorder="1" applyAlignment="1">
      <alignment/>
    </xf>
    <xf numFmtId="4" fontId="1" fillId="34" borderId="16" xfId="0" applyNumberFormat="1" applyFont="1" applyFill="1" applyBorder="1" applyAlignment="1">
      <alignment horizontal="right"/>
    </xf>
    <xf numFmtId="2" fontId="1" fillId="0" borderId="16" xfId="0" applyNumberFormat="1" applyFont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4" xfId="54" applyNumberFormat="1" applyFill="1" applyBorder="1">
      <alignment/>
      <protection/>
    </xf>
    <xf numFmtId="182" fontId="1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2" fontId="0" fillId="0" borderId="12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186" fontId="1" fillId="0" borderId="13" xfId="0" applyNumberFormat="1" applyFont="1" applyBorder="1" applyAlignment="1">
      <alignment/>
    </xf>
    <xf numFmtId="186" fontId="1" fillId="0" borderId="46" xfId="0" applyNumberFormat="1" applyFont="1" applyBorder="1" applyAlignment="1">
      <alignment/>
    </xf>
    <xf numFmtId="186" fontId="1" fillId="0" borderId="24" xfId="0" applyNumberFormat="1" applyFont="1" applyBorder="1" applyAlignment="1">
      <alignment/>
    </xf>
    <xf numFmtId="2" fontId="0" fillId="0" borderId="23" xfId="0" applyNumberFormat="1" applyFont="1" applyBorder="1" applyAlignment="1">
      <alignment horizontal="right"/>
    </xf>
    <xf numFmtId="2" fontId="0" fillId="0" borderId="30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23" xfId="0" applyFont="1" applyBorder="1" applyAlignment="1">
      <alignment/>
    </xf>
    <xf numFmtId="186" fontId="1" fillId="0" borderId="16" xfId="0" applyNumberFormat="1" applyFont="1" applyFill="1" applyBorder="1" applyAlignment="1">
      <alignment/>
    </xf>
    <xf numFmtId="186" fontId="0" fillId="0" borderId="11" xfId="0" applyNumberFormat="1" applyFont="1" applyBorder="1" applyAlignment="1">
      <alignment horizontal="right"/>
    </xf>
    <xf numFmtId="186" fontId="1" fillId="0" borderId="45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0" borderId="28" xfId="0" applyNumberFormat="1" applyFont="1" applyFill="1" applyBorder="1" applyAlignment="1">
      <alignment horizontal="right"/>
    </xf>
    <xf numFmtId="2" fontId="1" fillId="0" borderId="45" xfId="0" applyNumberFormat="1" applyFont="1" applyFill="1" applyBorder="1" applyAlignment="1">
      <alignment horizontal="right"/>
    </xf>
    <xf numFmtId="183" fontId="1" fillId="0" borderId="29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right"/>
    </xf>
    <xf numFmtId="186" fontId="1" fillId="33" borderId="41" xfId="0" applyNumberFormat="1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4" fontId="0" fillId="0" borderId="45" xfId="0" applyNumberFormat="1" applyFont="1" applyFill="1" applyBorder="1" applyAlignment="1">
      <alignment horizontal="right"/>
    </xf>
    <xf numFmtId="4" fontId="1" fillId="0" borderId="45" xfId="0" applyNumberFormat="1" applyFont="1" applyFill="1" applyBorder="1" applyAlignment="1">
      <alignment horizontal="right"/>
    </xf>
    <xf numFmtId="186" fontId="0" fillId="0" borderId="25" xfId="0" applyNumberFormat="1" applyFont="1" applyFill="1" applyBorder="1" applyAlignment="1">
      <alignment/>
    </xf>
    <xf numFmtId="186" fontId="0" fillId="0" borderId="18" xfId="0" applyNumberFormat="1" applyFont="1" applyFill="1" applyBorder="1" applyAlignment="1">
      <alignment/>
    </xf>
    <xf numFmtId="186" fontId="0" fillId="0" borderId="12" xfId="0" applyNumberFormat="1" applyFont="1" applyFill="1" applyBorder="1" applyAlignment="1">
      <alignment/>
    </xf>
    <xf numFmtId="186" fontId="0" fillId="0" borderId="30" xfId="0" applyNumberFormat="1" applyFont="1" applyFill="1" applyBorder="1" applyAlignment="1">
      <alignment/>
    </xf>
    <xf numFmtId="186" fontId="0" fillId="0" borderId="51" xfId="0" applyNumberFormat="1" applyFont="1" applyFill="1" applyBorder="1" applyAlignment="1">
      <alignment/>
    </xf>
    <xf numFmtId="186" fontId="0" fillId="0" borderId="52" xfId="0" applyNumberFormat="1" applyFont="1" applyFill="1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5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54" xfId="0" applyNumberFormat="1" applyBorder="1" applyAlignment="1">
      <alignment/>
    </xf>
    <xf numFmtId="2" fontId="0" fillId="0" borderId="14" xfId="0" applyNumberFormat="1" applyBorder="1" applyAlignment="1">
      <alignment/>
    </xf>
    <xf numFmtId="186" fontId="0" fillId="0" borderId="55" xfId="0" applyNumberFormat="1" applyFill="1" applyBorder="1" applyAlignment="1">
      <alignment/>
    </xf>
    <xf numFmtId="186" fontId="0" fillId="0" borderId="55" xfId="0" applyNumberFormat="1" applyBorder="1" applyAlignment="1">
      <alignment/>
    </xf>
    <xf numFmtId="0" fontId="0" fillId="0" borderId="19" xfId="0" applyFill="1" applyBorder="1" applyAlignment="1">
      <alignment vertical="center"/>
    </xf>
    <xf numFmtId="4" fontId="1" fillId="33" borderId="41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 horizontal="right"/>
    </xf>
    <xf numFmtId="182" fontId="0" fillId="0" borderId="56" xfId="0" applyNumberFormat="1" applyBorder="1" applyAlignment="1">
      <alignment/>
    </xf>
    <xf numFmtId="0" fontId="0" fillId="12" borderId="27" xfId="54" applyFont="1" applyFill="1" applyBorder="1" applyAlignment="1">
      <alignment horizontal="center" vertical="center"/>
      <protection/>
    </xf>
    <xf numFmtId="0" fontId="0" fillId="12" borderId="57" xfId="54" applyFont="1" applyFill="1" applyBorder="1" applyAlignment="1">
      <alignment horizontal="center" vertical="center"/>
      <protection/>
    </xf>
    <xf numFmtId="0" fontId="0" fillId="12" borderId="58" xfId="54" applyFont="1" applyFill="1" applyBorder="1" applyAlignment="1">
      <alignment horizontal="center" vertical="center"/>
      <protection/>
    </xf>
    <xf numFmtId="0" fontId="4" fillId="36" borderId="59" xfId="54" applyFont="1" applyFill="1" applyBorder="1" applyAlignment="1">
      <alignment horizontal="center" vertical="center"/>
      <protection/>
    </xf>
    <xf numFmtId="0" fontId="4" fillId="36" borderId="60" xfId="54" applyFont="1" applyFill="1" applyBorder="1" applyAlignment="1">
      <alignment horizontal="center" vertical="center"/>
      <protection/>
    </xf>
    <xf numFmtId="0" fontId="5" fillId="36" borderId="0" xfId="54" applyFont="1" applyFill="1" applyAlignment="1">
      <alignment horizontal="center" vertical="center"/>
      <protection/>
    </xf>
    <xf numFmtId="0" fontId="5" fillId="36" borderId="61" xfId="54" applyFont="1" applyFill="1" applyBorder="1" applyAlignment="1">
      <alignment horizontal="center" vertical="center"/>
      <protection/>
    </xf>
    <xf numFmtId="0" fontId="4" fillId="36" borderId="62" xfId="54" applyFont="1" applyFill="1" applyBorder="1" applyAlignment="1">
      <alignment horizontal="center" vertical="center"/>
      <protection/>
    </xf>
    <xf numFmtId="0" fontId="4" fillId="36" borderId="63" xfId="54" applyFont="1" applyFill="1" applyBorder="1" applyAlignment="1">
      <alignment horizontal="center" vertical="center"/>
      <protection/>
    </xf>
    <xf numFmtId="0" fontId="0" fillId="37" borderId="53" xfId="0" applyFont="1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8" borderId="5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8" borderId="53" xfId="0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64" xfId="0" applyFill="1" applyBorder="1" applyAlignment="1">
      <alignment horizontal="center"/>
    </xf>
    <xf numFmtId="0" fontId="0" fillId="37" borderId="65" xfId="0" applyFill="1" applyBorder="1" applyAlignment="1">
      <alignment horizontal="center"/>
    </xf>
    <xf numFmtId="0" fontId="0" fillId="37" borderId="66" xfId="0" applyFill="1" applyBorder="1" applyAlignment="1">
      <alignment horizontal="center"/>
    </xf>
    <xf numFmtId="0" fontId="0" fillId="38" borderId="64" xfId="0" applyFill="1" applyBorder="1" applyAlignment="1">
      <alignment horizontal="center"/>
    </xf>
    <xf numFmtId="0" fontId="0" fillId="38" borderId="65" xfId="0" applyFill="1" applyBorder="1" applyAlignment="1">
      <alignment horizontal="center"/>
    </xf>
    <xf numFmtId="0" fontId="0" fillId="38" borderId="66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46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56" xfId="0" applyFont="1" applyFill="1" applyBorder="1" applyAlignment="1">
      <alignment horizontal="center"/>
    </xf>
    <xf numFmtId="0" fontId="0" fillId="38" borderId="19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56" xfId="0" applyFont="1" applyFill="1" applyBorder="1" applyAlignment="1">
      <alignment horizontal="center"/>
    </xf>
    <xf numFmtId="0" fontId="0" fillId="37" borderId="64" xfId="0" applyFont="1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0" fillId="37" borderId="66" xfId="0" applyFont="1" applyFill="1" applyBorder="1" applyAlignment="1">
      <alignment horizontal="center"/>
    </xf>
    <xf numFmtId="0" fontId="0" fillId="38" borderId="64" xfId="0" applyFont="1" applyFill="1" applyBorder="1" applyAlignment="1">
      <alignment horizontal="center"/>
    </xf>
    <xf numFmtId="0" fontId="0" fillId="38" borderId="65" xfId="0" applyFont="1" applyFill="1" applyBorder="1" applyAlignment="1">
      <alignment horizontal="center"/>
    </xf>
    <xf numFmtId="0" fontId="0" fillId="38" borderId="66" xfId="0" applyFont="1" applyFill="1" applyBorder="1" applyAlignment="1">
      <alignment horizontal="center"/>
    </xf>
    <xf numFmtId="0" fontId="1" fillId="0" borderId="0" xfId="54" applyFont="1" applyAlignment="1">
      <alignment horizontal="center"/>
      <protection/>
    </xf>
    <xf numFmtId="0" fontId="0" fillId="37" borderId="19" xfId="0" applyFill="1" applyBorder="1" applyAlignment="1">
      <alignment horizontal="center" wrapText="1"/>
    </xf>
    <xf numFmtId="0" fontId="0" fillId="37" borderId="46" xfId="0" applyFill="1" applyBorder="1" applyAlignment="1">
      <alignment horizontal="center" wrapText="1"/>
    </xf>
    <xf numFmtId="0" fontId="0" fillId="37" borderId="56" xfId="0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58"/>
  <sheetViews>
    <sheetView workbookViewId="0" topLeftCell="A1">
      <selection activeCell="A1" sqref="A1:C2"/>
    </sheetView>
  </sheetViews>
  <sheetFormatPr defaultColWidth="8.8515625" defaultRowHeight="12.75"/>
  <cols>
    <col min="1" max="1" width="13.00390625" style="0" customWidth="1"/>
    <col min="2" max="2" width="13.00390625" style="152" customWidth="1"/>
    <col min="3" max="3" width="13.00390625" style="0" customWidth="1"/>
    <col min="4" max="4" width="12.00390625" style="0" customWidth="1"/>
  </cols>
  <sheetData>
    <row r="1" spans="1:3" ht="12.75" customHeight="1">
      <c r="A1" s="268" t="s">
        <v>203</v>
      </c>
      <c r="B1" s="268"/>
      <c r="C1" s="268"/>
    </row>
    <row r="2" spans="1:3" ht="12.75" customHeight="1">
      <c r="A2" s="268"/>
      <c r="B2" s="268"/>
      <c r="C2" s="268"/>
    </row>
    <row r="3" ht="12.75">
      <c r="B3"/>
    </row>
    <row r="4" spans="1:3" ht="12.75" customHeight="1">
      <c r="A4" s="269" t="s">
        <v>74</v>
      </c>
      <c r="B4" s="270" t="s">
        <v>13</v>
      </c>
      <c r="C4" s="266" t="s">
        <v>14</v>
      </c>
    </row>
    <row r="5" spans="1:3" ht="12.75" customHeight="1">
      <c r="A5" s="269"/>
      <c r="B5" s="271"/>
      <c r="C5" s="267"/>
    </row>
    <row r="6" spans="1:3" ht="13.5" thickBot="1">
      <c r="A6" s="11"/>
      <c r="B6" s="210"/>
      <c r="C6" s="11"/>
    </row>
    <row r="7" spans="1:4" ht="12.75">
      <c r="A7" s="192">
        <v>1</v>
      </c>
      <c r="B7" s="153">
        <v>44198</v>
      </c>
      <c r="C7" s="153">
        <f>B7+6</f>
        <v>44204</v>
      </c>
      <c r="D7" s="263" t="s">
        <v>90</v>
      </c>
    </row>
    <row r="8" spans="1:4" ht="12.75">
      <c r="A8" s="193">
        <v>2</v>
      </c>
      <c r="B8" s="154">
        <f>C7+1</f>
        <v>44205</v>
      </c>
      <c r="C8" s="154">
        <f aca="true" t="shared" si="0" ref="C8:C58">B8+6</f>
        <v>44211</v>
      </c>
      <c r="D8" s="264"/>
    </row>
    <row r="9" spans="1:4" ht="12.75">
      <c r="A9" s="193">
        <v>3</v>
      </c>
      <c r="B9" s="154">
        <f aca="true" t="shared" si="1" ref="B9:B58">C8+1</f>
        <v>44212</v>
      </c>
      <c r="C9" s="154">
        <f t="shared" si="0"/>
        <v>44218</v>
      </c>
      <c r="D9" s="264"/>
    </row>
    <row r="10" spans="1:4" ht="13.5" thickBot="1">
      <c r="A10" s="194">
        <v>4</v>
      </c>
      <c r="B10" s="155">
        <f t="shared" si="1"/>
        <v>44219</v>
      </c>
      <c r="C10" s="155">
        <f t="shared" si="0"/>
        <v>44225</v>
      </c>
      <c r="D10" s="265"/>
    </row>
    <row r="11" spans="1:4" ht="12.75">
      <c r="A11" s="192">
        <v>5</v>
      </c>
      <c r="B11" s="153">
        <f t="shared" si="1"/>
        <v>44226</v>
      </c>
      <c r="C11" s="153">
        <f t="shared" si="0"/>
        <v>44232</v>
      </c>
      <c r="D11" s="263" t="s">
        <v>91</v>
      </c>
    </row>
    <row r="12" spans="1:4" ht="12.75">
      <c r="A12" s="193">
        <v>6</v>
      </c>
      <c r="B12" s="154">
        <f t="shared" si="1"/>
        <v>44233</v>
      </c>
      <c r="C12" s="154">
        <f t="shared" si="0"/>
        <v>44239</v>
      </c>
      <c r="D12" s="264"/>
    </row>
    <row r="13" spans="1:4" ht="12.75">
      <c r="A13" s="193">
        <v>7</v>
      </c>
      <c r="B13" s="154">
        <f t="shared" si="1"/>
        <v>44240</v>
      </c>
      <c r="C13" s="154">
        <f t="shared" si="0"/>
        <v>44246</v>
      </c>
      <c r="D13" s="264"/>
    </row>
    <row r="14" spans="1:4" ht="13.5" thickBot="1">
      <c r="A14" s="194">
        <v>8</v>
      </c>
      <c r="B14" s="155">
        <f t="shared" si="1"/>
        <v>44247</v>
      </c>
      <c r="C14" s="155">
        <f t="shared" si="0"/>
        <v>44253</v>
      </c>
      <c r="D14" s="265"/>
    </row>
    <row r="15" spans="1:4" ht="12.75">
      <c r="A15" s="192">
        <v>9</v>
      </c>
      <c r="B15" s="153">
        <f t="shared" si="1"/>
        <v>44254</v>
      </c>
      <c r="C15" s="153">
        <f t="shared" si="0"/>
        <v>44260</v>
      </c>
      <c r="D15" s="263" t="s">
        <v>92</v>
      </c>
    </row>
    <row r="16" spans="1:4" ht="12.75">
      <c r="A16" s="193">
        <v>10</v>
      </c>
      <c r="B16" s="154">
        <f t="shared" si="1"/>
        <v>44261</v>
      </c>
      <c r="C16" s="154">
        <f t="shared" si="0"/>
        <v>44267</v>
      </c>
      <c r="D16" s="264"/>
    </row>
    <row r="17" spans="1:4" ht="12.75">
      <c r="A17" s="193">
        <v>11</v>
      </c>
      <c r="B17" s="154">
        <f t="shared" si="1"/>
        <v>44268</v>
      </c>
      <c r="C17" s="154">
        <f t="shared" si="0"/>
        <v>44274</v>
      </c>
      <c r="D17" s="264"/>
    </row>
    <row r="18" spans="1:4" ht="12.75">
      <c r="A18" s="193">
        <v>12</v>
      </c>
      <c r="B18" s="154">
        <f t="shared" si="1"/>
        <v>44275</v>
      </c>
      <c r="C18" s="154">
        <f t="shared" si="0"/>
        <v>44281</v>
      </c>
      <c r="D18" s="264"/>
    </row>
    <row r="19" spans="1:4" ht="13.5" thickBot="1">
      <c r="A19" s="194">
        <v>13</v>
      </c>
      <c r="B19" s="155">
        <f t="shared" si="1"/>
        <v>44282</v>
      </c>
      <c r="C19" s="155">
        <f t="shared" si="0"/>
        <v>44288</v>
      </c>
      <c r="D19" s="265"/>
    </row>
    <row r="20" spans="1:4" ht="12.75">
      <c r="A20" s="192">
        <v>14</v>
      </c>
      <c r="B20" s="153">
        <f t="shared" si="1"/>
        <v>44289</v>
      </c>
      <c r="C20" s="153">
        <f t="shared" si="0"/>
        <v>44295</v>
      </c>
      <c r="D20" s="263" t="s">
        <v>93</v>
      </c>
    </row>
    <row r="21" spans="1:4" ht="12.75">
      <c r="A21" s="193">
        <v>15</v>
      </c>
      <c r="B21" s="154">
        <f t="shared" si="1"/>
        <v>44296</v>
      </c>
      <c r="C21" s="154">
        <f t="shared" si="0"/>
        <v>44302</v>
      </c>
      <c r="D21" s="264"/>
    </row>
    <row r="22" spans="1:4" ht="12.75">
      <c r="A22" s="193">
        <v>16</v>
      </c>
      <c r="B22" s="154">
        <f t="shared" si="1"/>
        <v>44303</v>
      </c>
      <c r="C22" s="154">
        <f t="shared" si="0"/>
        <v>44309</v>
      </c>
      <c r="D22" s="264"/>
    </row>
    <row r="23" spans="1:4" ht="13.5" thickBot="1">
      <c r="A23" s="194">
        <v>17</v>
      </c>
      <c r="B23" s="155">
        <f t="shared" si="1"/>
        <v>44310</v>
      </c>
      <c r="C23" s="155">
        <f t="shared" si="0"/>
        <v>44316</v>
      </c>
      <c r="D23" s="265"/>
    </row>
    <row r="24" spans="1:4" ht="12.75">
      <c r="A24" s="192">
        <v>18</v>
      </c>
      <c r="B24" s="153">
        <f t="shared" si="1"/>
        <v>44317</v>
      </c>
      <c r="C24" s="153">
        <f t="shared" si="0"/>
        <v>44323</v>
      </c>
      <c r="D24" s="263" t="s">
        <v>94</v>
      </c>
    </row>
    <row r="25" spans="1:4" ht="12.75">
      <c r="A25" s="193">
        <v>19</v>
      </c>
      <c r="B25" s="154">
        <f t="shared" si="1"/>
        <v>44324</v>
      </c>
      <c r="C25" s="154">
        <f t="shared" si="0"/>
        <v>44330</v>
      </c>
      <c r="D25" s="264"/>
    </row>
    <row r="26" spans="1:4" ht="12.75">
      <c r="A26" s="193">
        <v>20</v>
      </c>
      <c r="B26" s="154">
        <f t="shared" si="1"/>
        <v>44331</v>
      </c>
      <c r="C26" s="154">
        <f t="shared" si="0"/>
        <v>44337</v>
      </c>
      <c r="D26" s="264"/>
    </row>
    <row r="27" spans="1:4" ht="13.5" thickBot="1">
      <c r="A27" s="194">
        <v>21</v>
      </c>
      <c r="B27" s="155">
        <f t="shared" si="1"/>
        <v>44338</v>
      </c>
      <c r="C27" s="155">
        <f t="shared" si="0"/>
        <v>44344</v>
      </c>
      <c r="D27" s="265"/>
    </row>
    <row r="28" spans="1:4" ht="12.75">
      <c r="A28" s="192">
        <v>22</v>
      </c>
      <c r="B28" s="153">
        <f t="shared" si="1"/>
        <v>44345</v>
      </c>
      <c r="C28" s="153">
        <f t="shared" si="0"/>
        <v>44351</v>
      </c>
      <c r="D28" s="263" t="s">
        <v>95</v>
      </c>
    </row>
    <row r="29" spans="1:4" ht="12.75">
      <c r="A29" s="193">
        <v>23</v>
      </c>
      <c r="B29" s="154">
        <f t="shared" si="1"/>
        <v>44352</v>
      </c>
      <c r="C29" s="154">
        <f t="shared" si="0"/>
        <v>44358</v>
      </c>
      <c r="D29" s="264"/>
    </row>
    <row r="30" spans="1:4" ht="12.75">
      <c r="A30" s="193">
        <v>24</v>
      </c>
      <c r="B30" s="154">
        <f t="shared" si="1"/>
        <v>44359</v>
      </c>
      <c r="C30" s="154">
        <f t="shared" si="0"/>
        <v>44365</v>
      </c>
      <c r="D30" s="264"/>
    </row>
    <row r="31" spans="1:4" ht="12.75">
      <c r="A31" s="193">
        <v>25</v>
      </c>
      <c r="B31" s="154">
        <f t="shared" si="1"/>
        <v>44366</v>
      </c>
      <c r="C31" s="154">
        <f t="shared" si="0"/>
        <v>44372</v>
      </c>
      <c r="D31" s="264"/>
    </row>
    <row r="32" spans="1:4" ht="13.5" thickBot="1">
      <c r="A32" s="194">
        <v>26</v>
      </c>
      <c r="B32" s="155">
        <f t="shared" si="1"/>
        <v>44373</v>
      </c>
      <c r="C32" s="155">
        <f t="shared" si="0"/>
        <v>44379</v>
      </c>
      <c r="D32" s="265"/>
    </row>
    <row r="33" spans="1:4" ht="12.75">
      <c r="A33" s="192">
        <v>27</v>
      </c>
      <c r="B33" s="153">
        <f t="shared" si="1"/>
        <v>44380</v>
      </c>
      <c r="C33" s="153">
        <f t="shared" si="0"/>
        <v>44386</v>
      </c>
      <c r="D33" s="263" t="s">
        <v>96</v>
      </c>
    </row>
    <row r="34" spans="1:4" ht="12.75">
      <c r="A34" s="193">
        <v>28</v>
      </c>
      <c r="B34" s="154">
        <f t="shared" si="1"/>
        <v>44387</v>
      </c>
      <c r="C34" s="154">
        <f t="shared" si="0"/>
        <v>44393</v>
      </c>
      <c r="D34" s="264"/>
    </row>
    <row r="35" spans="1:4" ht="12.75">
      <c r="A35" s="193">
        <v>29</v>
      </c>
      <c r="B35" s="154">
        <f t="shared" si="1"/>
        <v>44394</v>
      </c>
      <c r="C35" s="154">
        <f t="shared" si="0"/>
        <v>44400</v>
      </c>
      <c r="D35" s="264"/>
    </row>
    <row r="36" spans="1:4" ht="13.5" thickBot="1">
      <c r="A36" s="194">
        <v>30</v>
      </c>
      <c r="B36" s="155">
        <f t="shared" si="1"/>
        <v>44401</v>
      </c>
      <c r="C36" s="155">
        <f t="shared" si="0"/>
        <v>44407</v>
      </c>
      <c r="D36" s="265"/>
    </row>
    <row r="37" spans="1:4" ht="12.75">
      <c r="A37" s="192">
        <v>31</v>
      </c>
      <c r="B37" s="153">
        <f t="shared" si="1"/>
        <v>44408</v>
      </c>
      <c r="C37" s="153">
        <f t="shared" si="0"/>
        <v>44414</v>
      </c>
      <c r="D37" s="263" t="s">
        <v>97</v>
      </c>
    </row>
    <row r="38" spans="1:4" ht="12.75">
      <c r="A38" s="193">
        <v>32</v>
      </c>
      <c r="B38" s="154">
        <f t="shared" si="1"/>
        <v>44415</v>
      </c>
      <c r="C38" s="154">
        <f t="shared" si="0"/>
        <v>44421</v>
      </c>
      <c r="D38" s="264"/>
    </row>
    <row r="39" spans="1:4" ht="12.75">
      <c r="A39" s="193">
        <v>33</v>
      </c>
      <c r="B39" s="154">
        <f t="shared" si="1"/>
        <v>44422</v>
      </c>
      <c r="C39" s="154">
        <f t="shared" si="0"/>
        <v>44428</v>
      </c>
      <c r="D39" s="264"/>
    </row>
    <row r="40" spans="1:4" ht="12.75">
      <c r="A40" s="193">
        <v>34</v>
      </c>
      <c r="B40" s="154">
        <f t="shared" si="1"/>
        <v>44429</v>
      </c>
      <c r="C40" s="154">
        <f t="shared" si="0"/>
        <v>44435</v>
      </c>
      <c r="D40" s="264"/>
    </row>
    <row r="41" spans="1:4" ht="13.5" thickBot="1">
      <c r="A41" s="194">
        <v>35</v>
      </c>
      <c r="B41" s="155">
        <f t="shared" si="1"/>
        <v>44436</v>
      </c>
      <c r="C41" s="155">
        <f t="shared" si="0"/>
        <v>44442</v>
      </c>
      <c r="D41" s="265"/>
    </row>
    <row r="42" spans="1:4" ht="12.75">
      <c r="A42" s="192">
        <v>36</v>
      </c>
      <c r="B42" s="153">
        <f t="shared" si="1"/>
        <v>44443</v>
      </c>
      <c r="C42" s="153">
        <f t="shared" si="0"/>
        <v>44449</v>
      </c>
      <c r="D42" s="263" t="s">
        <v>98</v>
      </c>
    </row>
    <row r="43" spans="1:4" ht="12.75">
      <c r="A43" s="193">
        <v>37</v>
      </c>
      <c r="B43" s="154">
        <f t="shared" si="1"/>
        <v>44450</v>
      </c>
      <c r="C43" s="154">
        <f t="shared" si="0"/>
        <v>44456</v>
      </c>
      <c r="D43" s="264"/>
    </row>
    <row r="44" spans="1:4" ht="12.75">
      <c r="A44" s="193">
        <v>38</v>
      </c>
      <c r="B44" s="154">
        <f t="shared" si="1"/>
        <v>44457</v>
      </c>
      <c r="C44" s="154">
        <f t="shared" si="0"/>
        <v>44463</v>
      </c>
      <c r="D44" s="264"/>
    </row>
    <row r="45" spans="1:4" ht="13.5" thickBot="1">
      <c r="A45" s="194">
        <v>39</v>
      </c>
      <c r="B45" s="155">
        <f t="shared" si="1"/>
        <v>44464</v>
      </c>
      <c r="C45" s="155">
        <f t="shared" si="0"/>
        <v>44470</v>
      </c>
      <c r="D45" s="265"/>
    </row>
    <row r="46" spans="1:4" ht="12.75">
      <c r="A46" s="192">
        <v>40</v>
      </c>
      <c r="B46" s="153">
        <f t="shared" si="1"/>
        <v>44471</v>
      </c>
      <c r="C46" s="153">
        <f t="shared" si="0"/>
        <v>44477</v>
      </c>
      <c r="D46" s="263" t="s">
        <v>99</v>
      </c>
    </row>
    <row r="47" spans="1:4" ht="12.75">
      <c r="A47" s="193">
        <v>41</v>
      </c>
      <c r="B47" s="154">
        <f t="shared" si="1"/>
        <v>44478</v>
      </c>
      <c r="C47" s="154">
        <f t="shared" si="0"/>
        <v>44484</v>
      </c>
      <c r="D47" s="264"/>
    </row>
    <row r="48" spans="1:4" ht="12.75">
      <c r="A48" s="193">
        <v>42</v>
      </c>
      <c r="B48" s="154">
        <f t="shared" si="1"/>
        <v>44485</v>
      </c>
      <c r="C48" s="154">
        <f t="shared" si="0"/>
        <v>44491</v>
      </c>
      <c r="D48" s="264"/>
    </row>
    <row r="49" spans="1:4" ht="13.5" thickBot="1">
      <c r="A49" s="194">
        <v>43</v>
      </c>
      <c r="B49" s="155">
        <f t="shared" si="1"/>
        <v>44492</v>
      </c>
      <c r="C49" s="155">
        <f t="shared" si="0"/>
        <v>44498</v>
      </c>
      <c r="D49" s="265"/>
    </row>
    <row r="50" spans="1:4" ht="12.75">
      <c r="A50" s="192">
        <v>44</v>
      </c>
      <c r="B50" s="153">
        <f t="shared" si="1"/>
        <v>44499</v>
      </c>
      <c r="C50" s="153">
        <f t="shared" si="0"/>
        <v>44505</v>
      </c>
      <c r="D50" s="263" t="s">
        <v>100</v>
      </c>
    </row>
    <row r="51" spans="1:4" ht="12.75">
      <c r="A51" s="193">
        <v>45</v>
      </c>
      <c r="B51" s="154">
        <f t="shared" si="1"/>
        <v>44506</v>
      </c>
      <c r="C51" s="154">
        <f t="shared" si="0"/>
        <v>44512</v>
      </c>
      <c r="D51" s="264"/>
    </row>
    <row r="52" spans="1:4" ht="12.75">
      <c r="A52" s="193">
        <v>46</v>
      </c>
      <c r="B52" s="154">
        <f t="shared" si="1"/>
        <v>44513</v>
      </c>
      <c r="C52" s="154">
        <f t="shared" si="0"/>
        <v>44519</v>
      </c>
      <c r="D52" s="264"/>
    </row>
    <row r="53" spans="1:4" ht="12.75">
      <c r="A53" s="193">
        <v>47</v>
      </c>
      <c r="B53" s="154">
        <f t="shared" si="1"/>
        <v>44520</v>
      </c>
      <c r="C53" s="154">
        <f t="shared" si="0"/>
        <v>44526</v>
      </c>
      <c r="D53" s="264"/>
    </row>
    <row r="54" spans="1:4" ht="13.5" thickBot="1">
      <c r="A54" s="194">
        <v>48</v>
      </c>
      <c r="B54" s="155">
        <f t="shared" si="1"/>
        <v>44527</v>
      </c>
      <c r="C54" s="155">
        <f t="shared" si="0"/>
        <v>44533</v>
      </c>
      <c r="D54" s="265"/>
    </row>
    <row r="55" spans="1:4" ht="12.75">
      <c r="A55" s="192">
        <v>49</v>
      </c>
      <c r="B55" s="153">
        <f t="shared" si="1"/>
        <v>44534</v>
      </c>
      <c r="C55" s="153">
        <f t="shared" si="0"/>
        <v>44540</v>
      </c>
      <c r="D55" s="263" t="s">
        <v>101</v>
      </c>
    </row>
    <row r="56" spans="1:4" ht="12.75">
      <c r="A56" s="193">
        <v>50</v>
      </c>
      <c r="B56" s="154">
        <f t="shared" si="1"/>
        <v>44541</v>
      </c>
      <c r="C56" s="154">
        <f t="shared" si="0"/>
        <v>44547</v>
      </c>
      <c r="D56" s="264"/>
    </row>
    <row r="57" spans="1:4" ht="12.75">
      <c r="A57" s="193">
        <v>51</v>
      </c>
      <c r="B57" s="154">
        <f t="shared" si="1"/>
        <v>44548</v>
      </c>
      <c r="C57" s="154">
        <f t="shared" si="0"/>
        <v>44554</v>
      </c>
      <c r="D57" s="264"/>
    </row>
    <row r="58" spans="1:4" ht="13.5" thickBot="1">
      <c r="A58" s="194">
        <v>52</v>
      </c>
      <c r="B58" s="155">
        <f t="shared" si="1"/>
        <v>44555</v>
      </c>
      <c r="C58" s="155">
        <f t="shared" si="0"/>
        <v>44561</v>
      </c>
      <c r="D58" s="265"/>
    </row>
  </sheetData>
  <sheetProtection/>
  <mergeCells count="16">
    <mergeCell ref="D55:D58"/>
    <mergeCell ref="D24:D27"/>
    <mergeCell ref="C4:C5"/>
    <mergeCell ref="A1:C2"/>
    <mergeCell ref="A4:A5"/>
    <mergeCell ref="B4:B5"/>
    <mergeCell ref="D7:D10"/>
    <mergeCell ref="D11:D14"/>
    <mergeCell ref="D15:D19"/>
    <mergeCell ref="D20:D23"/>
    <mergeCell ref="D28:D32"/>
    <mergeCell ref="D33:D36"/>
    <mergeCell ref="D46:D49"/>
    <mergeCell ref="D37:D41"/>
    <mergeCell ref="D42:D45"/>
    <mergeCell ref="D50:D54"/>
  </mergeCells>
  <printOptions horizontalCentered="1" verticalCentered="1"/>
  <pageMargins left="0.7480314960629921" right="0.7480314960629921" top="0.984251968503937" bottom="0.984251968503937" header="0" footer="0"/>
  <pageSetup horizontalDpi="300" verticalDpi="3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>
    <tabColor theme="9" tint="-0.24997000396251678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156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0.15</v>
      </c>
      <c r="C9" s="78">
        <v>0.15</v>
      </c>
      <c r="D9" s="78">
        <v>0.15</v>
      </c>
      <c r="E9" s="78">
        <v>0.15</v>
      </c>
      <c r="F9" s="97">
        <v>0.2</v>
      </c>
      <c r="G9" s="78">
        <v>0.2</v>
      </c>
      <c r="H9" s="78">
        <v>0.2</v>
      </c>
      <c r="I9" s="78">
        <v>0.2</v>
      </c>
      <c r="J9" s="97">
        <v>0.17</v>
      </c>
      <c r="K9" s="78">
        <v>0.17</v>
      </c>
      <c r="L9" s="78">
        <v>0.17</v>
      </c>
      <c r="M9" s="78">
        <v>0.17</v>
      </c>
      <c r="N9" s="78">
        <v>0.17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01" customFormat="1" ht="12.75">
      <c r="A11" s="99" t="s">
        <v>9</v>
      </c>
      <c r="B11" s="100">
        <f>SUM(B13)</f>
        <v>0</v>
      </c>
      <c r="C11" s="100">
        <f aca="true" t="shared" si="0" ref="C11:N11">SUM(C13)</f>
        <v>0</v>
      </c>
      <c r="D11" s="100">
        <f t="shared" si="0"/>
        <v>0</v>
      </c>
      <c r="E11" s="100">
        <f t="shared" si="0"/>
        <v>0</v>
      </c>
      <c r="F11" s="100">
        <f t="shared" si="0"/>
        <v>0</v>
      </c>
      <c r="G11" s="100">
        <f t="shared" si="0"/>
        <v>0</v>
      </c>
      <c r="H11" s="100">
        <f t="shared" si="0"/>
        <v>0</v>
      </c>
      <c r="I11" s="100">
        <f t="shared" si="0"/>
        <v>0</v>
      </c>
      <c r="J11" s="100">
        <f t="shared" si="0"/>
        <v>0</v>
      </c>
      <c r="K11" s="100">
        <f t="shared" si="0"/>
        <v>0</v>
      </c>
      <c r="L11" s="100">
        <f t="shared" si="0"/>
        <v>0</v>
      </c>
      <c r="M11" s="100">
        <f t="shared" si="0"/>
        <v>0</v>
      </c>
      <c r="N11" s="100">
        <f t="shared" si="0"/>
        <v>0</v>
      </c>
    </row>
    <row r="12" spans="1:14" s="35" customFormat="1" ht="12.75">
      <c r="A12" s="10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13" customFormat="1" ht="13.5" thickBot="1">
      <c r="A13" s="103" t="s">
        <v>204</v>
      </c>
      <c r="B13" s="104">
        <v>0</v>
      </c>
      <c r="C13" s="104">
        <v>0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M16">IF((B11-B9)&gt;=0,0,IF((B11-B9)&lt;=0,-(B11-B9)))</f>
        <v>0.15</v>
      </c>
      <c r="C16" s="33">
        <f t="shared" si="1"/>
        <v>0.15</v>
      </c>
      <c r="D16" s="33">
        <f t="shared" si="1"/>
        <v>0.15</v>
      </c>
      <c r="E16" s="33">
        <f t="shared" si="1"/>
        <v>0.15</v>
      </c>
      <c r="F16" s="33">
        <f t="shared" si="1"/>
        <v>0.2</v>
      </c>
      <c r="G16" s="33">
        <f t="shared" si="1"/>
        <v>0.2</v>
      </c>
      <c r="H16" s="33">
        <f t="shared" si="1"/>
        <v>0.2</v>
      </c>
      <c r="I16" s="33">
        <f t="shared" si="1"/>
        <v>0.2</v>
      </c>
      <c r="J16" s="33">
        <f t="shared" si="1"/>
        <v>0.17</v>
      </c>
      <c r="K16" s="33">
        <f t="shared" si="1"/>
        <v>0.17</v>
      </c>
      <c r="L16" s="33">
        <f t="shared" si="1"/>
        <v>0.17</v>
      </c>
      <c r="M16" s="33">
        <f t="shared" si="1"/>
        <v>0.17</v>
      </c>
      <c r="N16" s="34">
        <f>IF((N11-N9)&gt;=0,0,IF((N11-N9)&lt;=0,-(N11-N9)))</f>
        <v>0.17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0.16</v>
      </c>
      <c r="C21" s="78">
        <v>0.16</v>
      </c>
      <c r="D21" s="78">
        <v>0.16</v>
      </c>
      <c r="E21" s="78">
        <v>0.16</v>
      </c>
      <c r="F21" s="97">
        <v>0.16</v>
      </c>
      <c r="G21" s="78">
        <v>0.16</v>
      </c>
      <c r="H21" s="78">
        <v>0.16</v>
      </c>
      <c r="I21" s="78">
        <v>0.16</v>
      </c>
      <c r="J21" s="97">
        <v>0.2</v>
      </c>
      <c r="K21" s="78">
        <v>0.2</v>
      </c>
      <c r="L21" s="78">
        <v>0.2</v>
      </c>
      <c r="M21" s="78">
        <v>0.2</v>
      </c>
      <c r="N21" s="78">
        <v>0.2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9" t="s">
        <v>9</v>
      </c>
      <c r="B23" s="100">
        <f>SUM(B25)</f>
        <v>0</v>
      </c>
      <c r="C23" s="100">
        <f aca="true" t="shared" si="2" ref="C23:N23">SUM(C25)</f>
        <v>0</v>
      </c>
      <c r="D23" s="100">
        <f t="shared" si="2"/>
        <v>0</v>
      </c>
      <c r="E23" s="100">
        <f t="shared" si="2"/>
        <v>0</v>
      </c>
      <c r="F23" s="100">
        <f t="shared" si="2"/>
        <v>0</v>
      </c>
      <c r="G23" s="100">
        <f t="shared" si="2"/>
        <v>0</v>
      </c>
      <c r="H23" s="100">
        <f t="shared" si="2"/>
        <v>0</v>
      </c>
      <c r="I23" s="100">
        <f t="shared" si="2"/>
        <v>0</v>
      </c>
      <c r="J23" s="100">
        <f t="shared" si="2"/>
        <v>0</v>
      </c>
      <c r="K23" s="100">
        <f t="shared" si="2"/>
        <v>0</v>
      </c>
      <c r="L23" s="100">
        <f t="shared" si="2"/>
        <v>0</v>
      </c>
      <c r="M23" s="100">
        <f t="shared" si="2"/>
        <v>0</v>
      </c>
      <c r="N23" s="100">
        <f t="shared" si="2"/>
        <v>0</v>
      </c>
    </row>
    <row r="24" spans="1:14" s="35" customFormat="1" ht="12.75">
      <c r="A24" s="10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5" customFormat="1" ht="13.5" thickBot="1">
      <c r="A25" s="103" t="s">
        <v>204</v>
      </c>
      <c r="B25" s="104">
        <v>0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0.16</v>
      </c>
      <c r="C28" s="33">
        <f t="shared" si="3"/>
        <v>0.16</v>
      </c>
      <c r="D28" s="33">
        <f t="shared" si="3"/>
        <v>0.16</v>
      </c>
      <c r="E28" s="33">
        <f t="shared" si="3"/>
        <v>0.16</v>
      </c>
      <c r="F28" s="41">
        <f>IF((F23-F21)&gt;=0,0,IF((F23-F21)&lt;=0,-(F23-F21)))</f>
        <v>0.16</v>
      </c>
      <c r="G28" s="33">
        <f t="shared" si="3"/>
        <v>0.16</v>
      </c>
      <c r="H28" s="33">
        <f t="shared" si="3"/>
        <v>0.16</v>
      </c>
      <c r="I28" s="33">
        <f t="shared" si="3"/>
        <v>0.16</v>
      </c>
      <c r="J28" s="33">
        <f t="shared" si="3"/>
        <v>0.2</v>
      </c>
      <c r="K28" s="33">
        <f t="shared" si="3"/>
        <v>0.2</v>
      </c>
      <c r="L28" s="33">
        <f t="shared" si="3"/>
        <v>0.2</v>
      </c>
      <c r="M28" s="85">
        <f t="shared" si="3"/>
        <v>0.2</v>
      </c>
      <c r="N28" s="34">
        <f t="shared" si="3"/>
        <v>0.2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53"/>
      <c r="L32" s="2"/>
      <c r="M32" s="2"/>
      <c r="N32" s="2"/>
    </row>
    <row r="33" spans="1:14" s="63" customFormat="1" ht="12.75">
      <c r="A33" s="77" t="s">
        <v>8</v>
      </c>
      <c r="B33" s="97">
        <v>0.18</v>
      </c>
      <c r="C33" s="78">
        <v>0.18</v>
      </c>
      <c r="D33" s="78">
        <v>0.18</v>
      </c>
      <c r="E33" s="78">
        <v>0.18</v>
      </c>
      <c r="F33" s="97">
        <v>0.18</v>
      </c>
      <c r="G33" s="78">
        <v>0.18</v>
      </c>
      <c r="H33" s="78">
        <v>0.18</v>
      </c>
      <c r="I33" s="78">
        <v>0.18</v>
      </c>
      <c r="J33" s="78">
        <v>0.18</v>
      </c>
      <c r="K33" s="261">
        <v>0.19</v>
      </c>
      <c r="L33" s="78">
        <v>0.19</v>
      </c>
      <c r="M33" s="78">
        <v>0.19</v>
      </c>
      <c r="N33" s="78">
        <v>0.19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9" t="s">
        <v>9</v>
      </c>
      <c r="B35" s="100">
        <f>SUM(B37)</f>
        <v>0</v>
      </c>
      <c r="C35" s="100">
        <f aca="true" t="shared" si="4" ref="C35:N35">SUM(C37)</f>
        <v>0</v>
      </c>
      <c r="D35" s="100">
        <f t="shared" si="4"/>
        <v>0</v>
      </c>
      <c r="E35" s="100">
        <f t="shared" si="4"/>
        <v>0</v>
      </c>
      <c r="F35" s="100">
        <f t="shared" si="4"/>
        <v>0</v>
      </c>
      <c r="G35" s="100">
        <f t="shared" si="4"/>
        <v>0</v>
      </c>
      <c r="H35" s="100">
        <f t="shared" si="4"/>
        <v>0</v>
      </c>
      <c r="I35" s="100">
        <f t="shared" si="4"/>
        <v>0</v>
      </c>
      <c r="J35" s="100">
        <f t="shared" si="4"/>
        <v>0</v>
      </c>
      <c r="K35" s="100">
        <f t="shared" si="4"/>
        <v>0</v>
      </c>
      <c r="L35" s="100">
        <f t="shared" si="4"/>
        <v>0</v>
      </c>
      <c r="M35" s="100">
        <f t="shared" si="4"/>
        <v>0</v>
      </c>
      <c r="N35" s="100">
        <f t="shared" si="4"/>
        <v>0</v>
      </c>
    </row>
    <row r="36" spans="1:14" s="35" customFormat="1" ht="12.75">
      <c r="A36" s="10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58" customFormat="1" ht="13.5" thickBot="1">
      <c r="A37" s="112" t="s">
        <v>204</v>
      </c>
      <c r="B37" s="104">
        <v>0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0.18</v>
      </c>
      <c r="C40" s="33">
        <f t="shared" si="5"/>
        <v>0.18</v>
      </c>
      <c r="D40" s="33">
        <f t="shared" si="5"/>
        <v>0.18</v>
      </c>
      <c r="E40" s="33">
        <f t="shared" si="5"/>
        <v>0.18</v>
      </c>
      <c r="F40" s="33">
        <f t="shared" si="5"/>
        <v>0.18</v>
      </c>
      <c r="G40" s="33">
        <f t="shared" si="5"/>
        <v>0.18</v>
      </c>
      <c r="H40" s="33">
        <f t="shared" si="5"/>
        <v>0.18</v>
      </c>
      <c r="I40" s="33">
        <f t="shared" si="5"/>
        <v>0.18</v>
      </c>
      <c r="J40" s="33">
        <f t="shared" si="5"/>
        <v>0.18</v>
      </c>
      <c r="K40" s="33">
        <f t="shared" si="5"/>
        <v>0.19</v>
      </c>
      <c r="L40" s="33">
        <f t="shared" si="5"/>
        <v>0.19</v>
      </c>
      <c r="M40" s="85">
        <f t="shared" si="5"/>
        <v>0.19</v>
      </c>
      <c r="N40" s="33">
        <f t="shared" si="5"/>
        <v>0.19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0.19</v>
      </c>
      <c r="C45" s="78">
        <v>0.19</v>
      </c>
      <c r="D45" s="78">
        <v>0.19</v>
      </c>
      <c r="E45" s="78">
        <v>0.19</v>
      </c>
      <c r="F45" s="97">
        <v>0.18</v>
      </c>
      <c r="G45" s="78">
        <v>0.18</v>
      </c>
      <c r="H45" s="111">
        <v>0.18</v>
      </c>
      <c r="I45" s="111">
        <v>0.18</v>
      </c>
      <c r="J45" s="111">
        <v>0.18</v>
      </c>
      <c r="K45" s="261">
        <v>0.17</v>
      </c>
      <c r="L45" s="111">
        <v>0.17</v>
      </c>
      <c r="M45" s="111">
        <v>0.17</v>
      </c>
      <c r="N45" s="111">
        <v>0.17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9" t="s">
        <v>9</v>
      </c>
      <c r="B47" s="100">
        <f>SUM(B49)</f>
        <v>0</v>
      </c>
      <c r="C47" s="100">
        <f aca="true" t="shared" si="6" ref="C47:N47">SUM(C49)</f>
        <v>0</v>
      </c>
      <c r="D47" s="100">
        <f t="shared" si="6"/>
        <v>0</v>
      </c>
      <c r="E47" s="100">
        <f t="shared" si="6"/>
        <v>0</v>
      </c>
      <c r="F47" s="100">
        <f t="shared" si="6"/>
        <v>0</v>
      </c>
      <c r="G47" s="100">
        <f t="shared" si="6"/>
        <v>0</v>
      </c>
      <c r="H47" s="100">
        <f t="shared" si="6"/>
        <v>0</v>
      </c>
      <c r="I47" s="100">
        <f t="shared" si="6"/>
        <v>0</v>
      </c>
      <c r="J47" s="100">
        <f t="shared" si="6"/>
        <v>0</v>
      </c>
      <c r="K47" s="100">
        <f t="shared" si="6"/>
        <v>0</v>
      </c>
      <c r="L47" s="100">
        <f t="shared" si="6"/>
        <v>0</v>
      </c>
      <c r="M47" s="100">
        <f t="shared" si="6"/>
        <v>0</v>
      </c>
      <c r="N47" s="100">
        <f t="shared" si="6"/>
        <v>0</v>
      </c>
    </row>
    <row r="48" spans="1:14" s="35" customFormat="1" ht="12.75">
      <c r="A48" s="10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79" customFormat="1" ht="13.5" thickBot="1">
      <c r="A49" s="112" t="s">
        <v>204</v>
      </c>
      <c r="B49" s="104">
        <v>0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0.19</v>
      </c>
      <c r="C52" s="41">
        <f t="shared" si="7"/>
        <v>0.19</v>
      </c>
      <c r="D52" s="41">
        <f t="shared" si="7"/>
        <v>0.19</v>
      </c>
      <c r="E52" s="41">
        <f t="shared" si="7"/>
        <v>0.19</v>
      </c>
      <c r="F52" s="41">
        <f t="shared" si="7"/>
        <v>0.18</v>
      </c>
      <c r="G52" s="41">
        <f t="shared" si="7"/>
        <v>0.18</v>
      </c>
      <c r="H52" s="41">
        <f t="shared" si="7"/>
        <v>0.18</v>
      </c>
      <c r="I52" s="41">
        <f t="shared" si="7"/>
        <v>0.18</v>
      </c>
      <c r="J52" s="41">
        <f t="shared" si="7"/>
        <v>0.18</v>
      </c>
      <c r="K52" s="41">
        <f t="shared" si="7"/>
        <v>0.17</v>
      </c>
      <c r="L52" s="41">
        <f t="shared" si="7"/>
        <v>0.17</v>
      </c>
      <c r="M52" s="41">
        <f t="shared" si="7"/>
        <v>0.17</v>
      </c>
      <c r="N52" s="213">
        <f t="shared" si="7"/>
        <v>0.17</v>
      </c>
    </row>
  </sheetData>
  <sheetProtection/>
  <mergeCells count="15">
    <mergeCell ref="B18:E18"/>
    <mergeCell ref="A2:N2"/>
    <mergeCell ref="A3:N3"/>
    <mergeCell ref="A4:N4"/>
    <mergeCell ref="B6:E6"/>
    <mergeCell ref="F6:I6"/>
    <mergeCell ref="F18:I18"/>
    <mergeCell ref="J18:N18"/>
    <mergeCell ref="J6:N6"/>
    <mergeCell ref="B30:E30"/>
    <mergeCell ref="B42:E42"/>
    <mergeCell ref="F30:J30"/>
    <mergeCell ref="K30:N30"/>
    <mergeCell ref="F42:J42"/>
    <mergeCell ref="K42:N42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9">
    <tabColor theme="9" tint="-0.24997000396251678"/>
  </sheetPr>
  <dimension ref="A2:N52"/>
  <sheetViews>
    <sheetView zoomScale="85" zoomScaleNormal="85" zoomScalePageLayoutView="0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102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">
        <v>189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15.16</v>
      </c>
      <c r="C9" s="78">
        <v>15.16</v>
      </c>
      <c r="D9" s="78">
        <v>15.16</v>
      </c>
      <c r="E9" s="78">
        <v>15.16</v>
      </c>
      <c r="F9" s="97">
        <v>18.84</v>
      </c>
      <c r="G9" s="78">
        <v>18.84</v>
      </c>
      <c r="H9" s="78">
        <v>18.84</v>
      </c>
      <c r="I9" s="78">
        <v>18.84</v>
      </c>
      <c r="J9" s="97">
        <v>16.42</v>
      </c>
      <c r="K9" s="78">
        <v>16.42</v>
      </c>
      <c r="L9" s="78">
        <v>16.42</v>
      </c>
      <c r="M9" s="78">
        <v>16.42</v>
      </c>
      <c r="N9" s="78">
        <v>16.42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2" t="s">
        <v>9</v>
      </c>
      <c r="B11" s="49">
        <f>SUM(B12:B13)</f>
        <v>25</v>
      </c>
      <c r="C11" s="49">
        <f aca="true" t="shared" si="0" ref="C11:M11">SUM(C12:C13)</f>
        <v>25</v>
      </c>
      <c r="D11" s="49">
        <f t="shared" si="0"/>
        <v>25</v>
      </c>
      <c r="E11" s="49">
        <f t="shared" si="0"/>
        <v>25</v>
      </c>
      <c r="F11" s="49">
        <f t="shared" si="0"/>
        <v>25</v>
      </c>
      <c r="G11" s="49">
        <f t="shared" si="0"/>
        <v>25</v>
      </c>
      <c r="H11" s="49">
        <f t="shared" si="0"/>
        <v>25</v>
      </c>
      <c r="I11" s="49">
        <f t="shared" si="0"/>
        <v>25</v>
      </c>
      <c r="J11" s="49">
        <f t="shared" si="0"/>
        <v>25</v>
      </c>
      <c r="K11" s="49">
        <f t="shared" si="0"/>
        <v>25</v>
      </c>
      <c r="L11" s="49">
        <f t="shared" si="0"/>
        <v>25</v>
      </c>
      <c r="M11" s="49">
        <f t="shared" si="0"/>
        <v>25</v>
      </c>
      <c r="N11" s="49">
        <f>SUM(N12:N13)</f>
        <v>25</v>
      </c>
    </row>
    <row r="12" spans="1:14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3.5" thickBot="1">
      <c r="A13" s="44" t="s">
        <v>185</v>
      </c>
      <c r="B13" s="4">
        <v>25</v>
      </c>
      <c r="C13" s="4">
        <v>25</v>
      </c>
      <c r="D13" s="4">
        <v>25</v>
      </c>
      <c r="E13" s="4">
        <v>25</v>
      </c>
      <c r="F13" s="4">
        <v>25</v>
      </c>
      <c r="G13" s="4">
        <v>25</v>
      </c>
      <c r="H13" s="4">
        <v>25</v>
      </c>
      <c r="I13" s="4">
        <v>25</v>
      </c>
      <c r="J13" s="4">
        <v>25</v>
      </c>
      <c r="K13" s="4">
        <v>25</v>
      </c>
      <c r="L13" s="4">
        <v>25</v>
      </c>
      <c r="M13" s="4">
        <v>25</v>
      </c>
      <c r="N13" s="4">
        <v>25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2" customFormat="1" ht="27" customHeight="1" thickBot="1">
      <c r="A16" s="38" t="s">
        <v>6</v>
      </c>
      <c r="B16" s="33">
        <f>IF((B11-B9)&gt;=0,0,IF((B11-B9)&lt;=0,-(B11-B9)))</f>
        <v>0</v>
      </c>
      <c r="C16" s="33">
        <f aca="true" t="shared" si="1" ref="C16:N16">IF((C11-C9)&gt;=0,0,IF((C11-C9)&lt;=0,-(C11-C9)))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1.92</v>
      </c>
      <c r="C21" s="78">
        <v>1.92</v>
      </c>
      <c r="D21" s="78">
        <v>1.92</v>
      </c>
      <c r="E21" s="78">
        <v>1.92</v>
      </c>
      <c r="F21" s="97">
        <v>1.26</v>
      </c>
      <c r="G21" s="78">
        <v>1.26</v>
      </c>
      <c r="H21" s="78">
        <v>1.26</v>
      </c>
      <c r="I21" s="78">
        <v>1.26</v>
      </c>
      <c r="J21" s="97">
        <v>4.99</v>
      </c>
      <c r="K21" s="78">
        <v>4.99</v>
      </c>
      <c r="L21" s="78">
        <v>4.99</v>
      </c>
      <c r="M21" s="78">
        <v>4.99</v>
      </c>
      <c r="N21" s="78">
        <v>4.99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75"/>
      <c r="M22" s="21"/>
      <c r="N22" s="75"/>
    </row>
    <row r="23" spans="1:14" ht="12.75">
      <c r="A23" s="12" t="s">
        <v>9</v>
      </c>
      <c r="B23" s="49">
        <f>SUM(B24:B25)</f>
        <v>25</v>
      </c>
      <c r="C23" s="49">
        <f aca="true" t="shared" si="2" ref="C23:N23">SUM(C24:C25)</f>
        <v>25</v>
      </c>
      <c r="D23" s="49">
        <f t="shared" si="2"/>
        <v>25</v>
      </c>
      <c r="E23" s="49">
        <f t="shared" si="2"/>
        <v>25</v>
      </c>
      <c r="F23" s="49">
        <f t="shared" si="2"/>
        <v>25</v>
      </c>
      <c r="G23" s="49">
        <f t="shared" si="2"/>
        <v>25</v>
      </c>
      <c r="H23" s="49">
        <f t="shared" si="2"/>
        <v>25</v>
      </c>
      <c r="I23" s="49">
        <f t="shared" si="2"/>
        <v>25</v>
      </c>
      <c r="J23" s="49">
        <f t="shared" si="2"/>
        <v>25</v>
      </c>
      <c r="K23" s="49">
        <f t="shared" si="2"/>
        <v>25</v>
      </c>
      <c r="L23" s="49">
        <f t="shared" si="2"/>
        <v>25</v>
      </c>
      <c r="M23" s="49">
        <f t="shared" si="2"/>
        <v>25</v>
      </c>
      <c r="N23" s="49">
        <f t="shared" si="2"/>
        <v>25</v>
      </c>
    </row>
    <row r="24" spans="1:14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29"/>
      <c r="M24" s="17"/>
      <c r="N24" s="29"/>
    </row>
    <row r="25" spans="1:14" ht="13.5" thickBot="1">
      <c r="A25" s="44" t="s">
        <v>185</v>
      </c>
      <c r="B25" s="4">
        <v>25</v>
      </c>
      <c r="C25" s="4">
        <v>25</v>
      </c>
      <c r="D25" s="4">
        <v>25</v>
      </c>
      <c r="E25" s="4">
        <v>25</v>
      </c>
      <c r="F25" s="4">
        <v>25</v>
      </c>
      <c r="G25" s="4">
        <v>25</v>
      </c>
      <c r="H25" s="4">
        <v>25</v>
      </c>
      <c r="I25" s="4">
        <v>25</v>
      </c>
      <c r="J25" s="4">
        <v>25</v>
      </c>
      <c r="K25" s="4">
        <v>25</v>
      </c>
      <c r="L25" s="4">
        <v>25</v>
      </c>
      <c r="M25" s="4">
        <v>25</v>
      </c>
      <c r="N25" s="4">
        <v>25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4"/>
      <c r="M26" s="15"/>
      <c r="N26" s="24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48"/>
      <c r="M27" s="5"/>
      <c r="N27" s="48"/>
    </row>
    <row r="28" spans="1:14" s="32" customFormat="1" ht="27" customHeight="1" thickBot="1">
      <c r="A28" s="38" t="s">
        <v>6</v>
      </c>
      <c r="B28" s="33">
        <f>IF((B23-B21)&gt;=0,0,IF((B23-B21)&lt;=0,-(B23-B21)))</f>
        <v>0</v>
      </c>
      <c r="C28" s="33">
        <f aca="true" t="shared" si="3" ref="C28:N28">IF((C23-C21)&gt;=0,0,IF((C23-C21)&lt;=0,-(C23-C21)))</f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15.94</v>
      </c>
      <c r="C33" s="78">
        <v>15.94</v>
      </c>
      <c r="D33" s="78">
        <v>15.94</v>
      </c>
      <c r="E33" s="78">
        <v>15.94</v>
      </c>
      <c r="F33" s="97">
        <v>19.53</v>
      </c>
      <c r="G33" s="78">
        <v>19.53</v>
      </c>
      <c r="H33" s="78">
        <v>19.53</v>
      </c>
      <c r="I33" s="78">
        <v>19.53</v>
      </c>
      <c r="J33" s="78">
        <v>19.53</v>
      </c>
      <c r="K33" s="97">
        <v>18.39</v>
      </c>
      <c r="L33" s="78">
        <v>18.39</v>
      </c>
      <c r="M33" s="78">
        <v>18.39</v>
      </c>
      <c r="N33" s="78">
        <v>18.39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49">
        <f>SUM(B36:B37)</f>
        <v>25</v>
      </c>
      <c r="C35" s="49">
        <f aca="true" t="shared" si="4" ref="C35:N35">SUM(C36:C37)</f>
        <v>25</v>
      </c>
      <c r="D35" s="49">
        <f t="shared" si="4"/>
        <v>25</v>
      </c>
      <c r="E35" s="49">
        <f t="shared" si="4"/>
        <v>25</v>
      </c>
      <c r="F35" s="49">
        <f t="shared" si="4"/>
        <v>25</v>
      </c>
      <c r="G35" s="49">
        <f t="shared" si="4"/>
        <v>25</v>
      </c>
      <c r="H35" s="49">
        <f t="shared" si="4"/>
        <v>25</v>
      </c>
      <c r="I35" s="49">
        <f t="shared" si="4"/>
        <v>25</v>
      </c>
      <c r="J35" s="49">
        <f t="shared" si="4"/>
        <v>25</v>
      </c>
      <c r="K35" s="49">
        <f t="shared" si="4"/>
        <v>25</v>
      </c>
      <c r="L35" s="49">
        <f t="shared" si="4"/>
        <v>25</v>
      </c>
      <c r="M35" s="49">
        <f t="shared" si="4"/>
        <v>25</v>
      </c>
      <c r="N35" s="49">
        <f t="shared" si="4"/>
        <v>25</v>
      </c>
    </row>
    <row r="36" spans="1:14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7"/>
      <c r="N36" s="3"/>
    </row>
    <row r="37" spans="1:14" ht="13.5" thickBot="1">
      <c r="A37" s="44" t="s">
        <v>185</v>
      </c>
      <c r="B37" s="4">
        <v>25</v>
      </c>
      <c r="C37" s="4">
        <v>25</v>
      </c>
      <c r="D37" s="4">
        <v>25</v>
      </c>
      <c r="E37" s="4">
        <v>25</v>
      </c>
      <c r="F37" s="4">
        <v>25</v>
      </c>
      <c r="G37" s="4">
        <v>25</v>
      </c>
      <c r="H37" s="4">
        <v>25</v>
      </c>
      <c r="I37" s="4">
        <v>25</v>
      </c>
      <c r="J37" s="4">
        <v>25</v>
      </c>
      <c r="K37" s="4">
        <v>25</v>
      </c>
      <c r="L37" s="4">
        <v>25</v>
      </c>
      <c r="M37" s="4">
        <v>25</v>
      </c>
      <c r="N37" s="4">
        <v>25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>IF((B35-B33)&gt;=0,0,IF((B35-B33)&lt;=0,-(B35-B33)))</f>
        <v>0</v>
      </c>
      <c r="C40" s="33">
        <f aca="true" t="shared" si="5" ref="C40:N40">IF((C35-C33)&gt;=0,0,IF((C35-C33)&lt;=0,-(C35-C33)))</f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4">
        <f t="shared" si="5"/>
        <v>0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20.95</v>
      </c>
      <c r="C45" s="78">
        <v>20.95</v>
      </c>
      <c r="D45" s="78">
        <v>20.95</v>
      </c>
      <c r="E45" s="78">
        <v>20.95</v>
      </c>
      <c r="F45" s="97">
        <v>16.77</v>
      </c>
      <c r="G45" s="78">
        <v>16.77</v>
      </c>
      <c r="H45" s="111">
        <v>16.77</v>
      </c>
      <c r="I45" s="111">
        <v>16.77</v>
      </c>
      <c r="J45" s="111">
        <v>16.77</v>
      </c>
      <c r="K45" s="97">
        <v>16.61</v>
      </c>
      <c r="L45" s="111">
        <v>16.61</v>
      </c>
      <c r="M45" s="111">
        <v>16.61</v>
      </c>
      <c r="N45" s="111">
        <v>16.61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1"/>
      <c r="N46" s="98"/>
    </row>
    <row r="47" spans="1:14" ht="12.75">
      <c r="A47" s="12" t="s">
        <v>9</v>
      </c>
      <c r="B47" s="49">
        <f>SUM(B48:B49)</f>
        <v>25</v>
      </c>
      <c r="C47" s="49">
        <f aca="true" t="shared" si="6" ref="C47:N47">SUM(C48:C49)</f>
        <v>25</v>
      </c>
      <c r="D47" s="49">
        <f t="shared" si="6"/>
        <v>25</v>
      </c>
      <c r="E47" s="49">
        <f t="shared" si="6"/>
        <v>25</v>
      </c>
      <c r="F47" s="49">
        <f t="shared" si="6"/>
        <v>25</v>
      </c>
      <c r="G47" s="49">
        <f t="shared" si="6"/>
        <v>25</v>
      </c>
      <c r="H47" s="49">
        <f t="shared" si="6"/>
        <v>25</v>
      </c>
      <c r="I47" s="49">
        <f t="shared" si="6"/>
        <v>25</v>
      </c>
      <c r="J47" s="49">
        <f t="shared" si="6"/>
        <v>25</v>
      </c>
      <c r="K47" s="49">
        <f t="shared" si="6"/>
        <v>25</v>
      </c>
      <c r="L47" s="49">
        <f t="shared" si="6"/>
        <v>25</v>
      </c>
      <c r="M47" s="49">
        <f t="shared" si="6"/>
        <v>25</v>
      </c>
      <c r="N47" s="49">
        <f t="shared" si="6"/>
        <v>25</v>
      </c>
    </row>
    <row r="48" spans="1:14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7"/>
      <c r="N48" s="3"/>
    </row>
    <row r="49" spans="1:14" ht="13.5" thickBot="1">
      <c r="A49" s="44" t="s">
        <v>185</v>
      </c>
      <c r="B49" s="4">
        <v>25</v>
      </c>
      <c r="C49" s="4">
        <v>25</v>
      </c>
      <c r="D49" s="4">
        <v>25</v>
      </c>
      <c r="E49" s="4">
        <v>25</v>
      </c>
      <c r="F49" s="4">
        <v>25</v>
      </c>
      <c r="G49" s="4">
        <v>25</v>
      </c>
      <c r="H49" s="4">
        <v>25</v>
      </c>
      <c r="I49" s="4">
        <v>25</v>
      </c>
      <c r="J49" s="4">
        <v>25</v>
      </c>
      <c r="K49" s="4">
        <v>25</v>
      </c>
      <c r="L49" s="4">
        <v>25</v>
      </c>
      <c r="M49" s="4">
        <v>25</v>
      </c>
      <c r="N49" s="4">
        <v>25</v>
      </c>
    </row>
    <row r="50" spans="1:14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32" customFormat="1" ht="27" customHeight="1" thickBot="1">
      <c r="A52" s="38" t="s">
        <v>6</v>
      </c>
      <c r="B52" s="41">
        <f>IF((B47-B45)&gt;=0,0,IF((B47-B45)&lt;=0,-(B47-B45)))</f>
        <v>0</v>
      </c>
      <c r="C52" s="41">
        <f aca="true" t="shared" si="7" ref="C52:N52">IF((C47-C45)&gt;=0,0,IF((C47-C45)&lt;=0,-(C47-C45)))</f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13">
        <f t="shared" si="7"/>
        <v>0</v>
      </c>
    </row>
  </sheetData>
  <sheetProtection/>
  <mergeCells count="15">
    <mergeCell ref="B42:E42"/>
    <mergeCell ref="F18:I18"/>
    <mergeCell ref="J18:N18"/>
    <mergeCell ref="B30:E30"/>
    <mergeCell ref="F30:J30"/>
    <mergeCell ref="F42:J42"/>
    <mergeCell ref="K30:N30"/>
    <mergeCell ref="K42:N42"/>
    <mergeCell ref="B18:E18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5" dxfId="0" operator="greaterThan" stopIfTrue="1">
      <formula>0</formula>
    </cfRule>
  </conditionalFormatting>
  <printOptions horizontalCentered="1"/>
  <pageMargins left="0.6299212598425197" right="0.7480314960629921" top="0.5511811023622047" bottom="0.984251968503937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>
    <tabColor theme="9" tint="-0.24997000396251678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158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7" t="s">
        <v>23</v>
      </c>
      <c r="K7" s="157" t="s">
        <v>24</v>
      </c>
      <c r="L7" s="157" t="s">
        <v>25</v>
      </c>
      <c r="M7" s="157" t="s">
        <v>26</v>
      </c>
      <c r="N7" s="157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1.11</v>
      </c>
      <c r="C9" s="78">
        <v>1.11</v>
      </c>
      <c r="D9" s="78">
        <v>1.11</v>
      </c>
      <c r="E9" s="78">
        <v>1.11</v>
      </c>
      <c r="F9" s="97">
        <v>1.22</v>
      </c>
      <c r="G9" s="78">
        <v>1.22</v>
      </c>
      <c r="H9" s="78">
        <v>1.22</v>
      </c>
      <c r="I9" s="78">
        <v>1.22</v>
      </c>
      <c r="J9" s="97">
        <v>1.22</v>
      </c>
      <c r="K9" s="78">
        <v>1.22</v>
      </c>
      <c r="L9" s="78">
        <v>1.22</v>
      </c>
      <c r="M9" s="78">
        <v>1.22</v>
      </c>
      <c r="N9" s="78">
        <v>1.22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01" customFormat="1" ht="12.75">
      <c r="A11" s="99" t="s">
        <v>9</v>
      </c>
      <c r="B11" s="100">
        <v>2.1</v>
      </c>
      <c r="C11" s="100">
        <v>2.1</v>
      </c>
      <c r="D11" s="100">
        <v>2.1</v>
      </c>
      <c r="E11" s="100">
        <v>2.1</v>
      </c>
      <c r="F11" s="100">
        <v>2.1</v>
      </c>
      <c r="G11" s="100">
        <v>2.1</v>
      </c>
      <c r="H11" s="100">
        <v>2.1</v>
      </c>
      <c r="I11" s="100">
        <v>2.1</v>
      </c>
      <c r="J11" s="100">
        <v>2.1</v>
      </c>
      <c r="K11" s="100">
        <v>2.1</v>
      </c>
      <c r="L11" s="100">
        <v>2.1</v>
      </c>
      <c r="M11" s="100">
        <v>2.1</v>
      </c>
      <c r="N11" s="100">
        <v>2.1</v>
      </c>
    </row>
    <row r="12" spans="1:14" s="35" customFormat="1" ht="12.75">
      <c r="A12" s="10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5" customFormat="1" ht="13.5" thickBot="1">
      <c r="A13" s="103" t="s">
        <v>137</v>
      </c>
      <c r="B13" s="104">
        <v>1.05</v>
      </c>
      <c r="C13" s="104">
        <v>1.05</v>
      </c>
      <c r="D13" s="104">
        <v>1.05</v>
      </c>
      <c r="E13" s="104">
        <v>1.05</v>
      </c>
      <c r="F13" s="104">
        <v>1.05</v>
      </c>
      <c r="G13" s="104">
        <v>1.05</v>
      </c>
      <c r="H13" s="104">
        <v>1.05</v>
      </c>
      <c r="I13" s="104">
        <v>1.05</v>
      </c>
      <c r="J13" s="104">
        <v>1.05</v>
      </c>
      <c r="K13" s="104">
        <v>1.05</v>
      </c>
      <c r="L13" s="104">
        <v>1.05</v>
      </c>
      <c r="M13" s="160">
        <v>1.05</v>
      </c>
      <c r="N13" s="160">
        <v>1.05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0" ref="B16:N16">IF((B11-B9)&gt;=0,0,IF((B11-B9)&lt;=0,-(B11-B9)))</f>
        <v>0</v>
      </c>
      <c r="C16" s="33">
        <f t="shared" si="0"/>
        <v>0</v>
      </c>
      <c r="D16" s="33">
        <f t="shared" si="0"/>
        <v>0</v>
      </c>
      <c r="E16" s="33">
        <f t="shared" si="0"/>
        <v>0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33">
        <f t="shared" si="0"/>
        <v>0</v>
      </c>
      <c r="J16" s="33">
        <f t="shared" si="0"/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4">
        <f t="shared" si="0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1.27</v>
      </c>
      <c r="C21" s="78">
        <v>1.27</v>
      </c>
      <c r="D21" s="78">
        <v>1.27</v>
      </c>
      <c r="E21" s="78">
        <v>1.27</v>
      </c>
      <c r="F21" s="97">
        <v>1.07</v>
      </c>
      <c r="G21" s="78">
        <v>1.07</v>
      </c>
      <c r="H21" s="78">
        <v>1.07</v>
      </c>
      <c r="I21" s="78">
        <v>1.07</v>
      </c>
      <c r="J21" s="97">
        <v>1.19</v>
      </c>
      <c r="K21" s="78">
        <v>1.19</v>
      </c>
      <c r="L21" s="78">
        <v>1.19</v>
      </c>
      <c r="M21" s="78">
        <v>1.19</v>
      </c>
      <c r="N21" s="78">
        <v>1.19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9" t="s">
        <v>9</v>
      </c>
      <c r="B23" s="100">
        <v>2.1</v>
      </c>
      <c r="C23" s="100">
        <v>2.1</v>
      </c>
      <c r="D23" s="100">
        <v>2.1</v>
      </c>
      <c r="E23" s="100">
        <v>2.1</v>
      </c>
      <c r="F23" s="100">
        <v>2.1</v>
      </c>
      <c r="G23" s="100">
        <v>2.1</v>
      </c>
      <c r="H23" s="100">
        <v>2.1</v>
      </c>
      <c r="I23" s="100">
        <v>2.1</v>
      </c>
      <c r="J23" s="100">
        <v>2.1</v>
      </c>
      <c r="K23" s="100">
        <v>2.1</v>
      </c>
      <c r="L23" s="100">
        <v>2.1</v>
      </c>
      <c r="M23" s="100">
        <v>2.1</v>
      </c>
      <c r="N23" s="100">
        <v>2.1</v>
      </c>
    </row>
    <row r="24" spans="1:14" s="35" customFormat="1" ht="12.75">
      <c r="A24" s="10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5" customFormat="1" ht="13.5" thickBot="1">
      <c r="A25" s="103" t="s">
        <v>137</v>
      </c>
      <c r="B25" s="104">
        <v>1.05</v>
      </c>
      <c r="C25" s="104">
        <v>1.05</v>
      </c>
      <c r="D25" s="104">
        <v>1.05</v>
      </c>
      <c r="E25" s="104">
        <v>1.05</v>
      </c>
      <c r="F25" s="104">
        <v>1.05</v>
      </c>
      <c r="G25" s="104">
        <v>1.05</v>
      </c>
      <c r="H25" s="104">
        <v>1.05</v>
      </c>
      <c r="I25" s="104">
        <v>1.05</v>
      </c>
      <c r="J25" s="104">
        <v>1.05</v>
      </c>
      <c r="K25" s="104">
        <v>1.05</v>
      </c>
      <c r="L25" s="104">
        <v>1.05</v>
      </c>
      <c r="M25" s="104">
        <v>1.05</v>
      </c>
      <c r="N25" s="104">
        <v>1.05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1" ref="B28:N28">IF((B23-B21)&gt;=0,0,IF((B23-B21)&lt;=0,-(B23-B21)))</f>
        <v>0</v>
      </c>
      <c r="C28" s="33">
        <f t="shared" si="1"/>
        <v>0</v>
      </c>
      <c r="D28" s="33">
        <f t="shared" si="1"/>
        <v>0</v>
      </c>
      <c r="E28" s="33">
        <f t="shared" si="1"/>
        <v>0</v>
      </c>
      <c r="F28" s="41">
        <f>IF((F23-F21)&gt;=0,0,IF((F23-F21)&lt;=0,-(F23-F21)))</f>
        <v>0</v>
      </c>
      <c r="G28" s="33">
        <f t="shared" si="1"/>
        <v>0</v>
      </c>
      <c r="H28" s="33">
        <f t="shared" si="1"/>
        <v>0</v>
      </c>
      <c r="I28" s="33">
        <f t="shared" si="1"/>
        <v>0</v>
      </c>
      <c r="J28" s="33">
        <f t="shared" si="1"/>
        <v>0</v>
      </c>
      <c r="K28" s="33">
        <f t="shared" si="1"/>
        <v>0</v>
      </c>
      <c r="L28" s="33">
        <f t="shared" si="1"/>
        <v>0</v>
      </c>
      <c r="M28" s="85">
        <f t="shared" si="1"/>
        <v>0</v>
      </c>
      <c r="N28" s="34">
        <f t="shared" si="1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1.16</v>
      </c>
      <c r="C33" s="78">
        <v>1.16</v>
      </c>
      <c r="D33" s="78">
        <v>1.16</v>
      </c>
      <c r="E33" s="78">
        <v>1.16</v>
      </c>
      <c r="F33" s="97">
        <v>1.06</v>
      </c>
      <c r="G33" s="78">
        <v>1.06</v>
      </c>
      <c r="H33" s="78">
        <v>1.06</v>
      </c>
      <c r="I33" s="78">
        <v>1.06</v>
      </c>
      <c r="J33" s="78">
        <v>1.06</v>
      </c>
      <c r="K33" s="97">
        <v>1.13</v>
      </c>
      <c r="L33" s="78">
        <v>1.13</v>
      </c>
      <c r="M33" s="78">
        <v>1.13</v>
      </c>
      <c r="N33" s="78">
        <v>1.13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9" t="s">
        <v>9</v>
      </c>
      <c r="B35" s="100">
        <v>2.1</v>
      </c>
      <c r="C35" s="100">
        <v>2.1</v>
      </c>
      <c r="D35" s="100">
        <v>2.1</v>
      </c>
      <c r="E35" s="100">
        <v>2.1</v>
      </c>
      <c r="F35" s="100">
        <v>2.1</v>
      </c>
      <c r="G35" s="100">
        <v>2.1</v>
      </c>
      <c r="H35" s="100">
        <v>2.1</v>
      </c>
      <c r="I35" s="100">
        <v>2.1</v>
      </c>
      <c r="J35" s="100">
        <v>2.1</v>
      </c>
      <c r="K35" s="100">
        <v>2.1</v>
      </c>
      <c r="L35" s="100">
        <v>2.1</v>
      </c>
      <c r="M35" s="100">
        <v>2.1</v>
      </c>
      <c r="N35" s="100">
        <v>2.1</v>
      </c>
    </row>
    <row r="36" spans="1:14" s="35" customFormat="1" ht="12.75">
      <c r="A36" s="10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58" customFormat="1" ht="13.5" thickBot="1">
      <c r="A37" s="103" t="s">
        <v>137</v>
      </c>
      <c r="B37" s="104">
        <v>1.05</v>
      </c>
      <c r="C37" s="104">
        <v>1.05</v>
      </c>
      <c r="D37" s="104">
        <v>1.05</v>
      </c>
      <c r="E37" s="104">
        <v>1.05</v>
      </c>
      <c r="F37" s="104">
        <v>1.05</v>
      </c>
      <c r="G37" s="104">
        <v>1.05</v>
      </c>
      <c r="H37" s="104">
        <v>1.05</v>
      </c>
      <c r="I37" s="104">
        <v>1.05</v>
      </c>
      <c r="J37" s="104">
        <v>1.05</v>
      </c>
      <c r="K37" s="104">
        <v>1.05</v>
      </c>
      <c r="L37" s="104">
        <v>1.05</v>
      </c>
      <c r="M37" s="104">
        <v>1.05</v>
      </c>
      <c r="N37" s="104">
        <v>1.05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2" ref="B40:N40">IF((B35-B33)&gt;=0,0,IF((B35-B33)&lt;=0,-(B35-B33)))</f>
        <v>0</v>
      </c>
      <c r="C40" s="33">
        <f t="shared" si="2"/>
        <v>0</v>
      </c>
      <c r="D40" s="33">
        <f t="shared" si="2"/>
        <v>0</v>
      </c>
      <c r="E40" s="33">
        <f t="shared" si="2"/>
        <v>0</v>
      </c>
      <c r="F40" s="33">
        <f t="shared" si="2"/>
        <v>0</v>
      </c>
      <c r="G40" s="33">
        <f t="shared" si="2"/>
        <v>0</v>
      </c>
      <c r="H40" s="33">
        <f t="shared" si="2"/>
        <v>0</v>
      </c>
      <c r="I40" s="33">
        <f t="shared" si="2"/>
        <v>0</v>
      </c>
      <c r="J40" s="33">
        <f t="shared" si="2"/>
        <v>0</v>
      </c>
      <c r="K40" s="33">
        <f t="shared" si="2"/>
        <v>0</v>
      </c>
      <c r="L40" s="33">
        <f t="shared" si="2"/>
        <v>0</v>
      </c>
      <c r="M40" s="85">
        <f t="shared" si="2"/>
        <v>0</v>
      </c>
      <c r="N40" s="34">
        <f t="shared" si="2"/>
        <v>0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6"/>
    </row>
    <row r="45" spans="1:14" s="63" customFormat="1" ht="12.75">
      <c r="A45" s="77" t="s">
        <v>8</v>
      </c>
      <c r="B45" s="97">
        <v>1.13</v>
      </c>
      <c r="C45" s="78">
        <v>1.13</v>
      </c>
      <c r="D45" s="78">
        <v>1.13</v>
      </c>
      <c r="E45" s="78">
        <v>1.13</v>
      </c>
      <c r="F45" s="97">
        <v>1.16</v>
      </c>
      <c r="G45" s="78">
        <v>1.16</v>
      </c>
      <c r="H45" s="111">
        <v>1.16</v>
      </c>
      <c r="I45" s="111">
        <v>1.16</v>
      </c>
      <c r="J45" s="111">
        <v>1.16</v>
      </c>
      <c r="K45" s="97">
        <v>1.14</v>
      </c>
      <c r="L45" s="111">
        <v>1.14</v>
      </c>
      <c r="M45" s="111">
        <v>1.14</v>
      </c>
      <c r="N45" s="111">
        <v>1.14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9" t="s">
        <v>9</v>
      </c>
      <c r="B47" s="100">
        <v>2.1</v>
      </c>
      <c r="C47" s="100">
        <v>2.1</v>
      </c>
      <c r="D47" s="100">
        <v>2.1</v>
      </c>
      <c r="E47" s="100">
        <v>2.1</v>
      </c>
      <c r="F47" s="100">
        <v>2.1</v>
      </c>
      <c r="G47" s="100">
        <v>2.1</v>
      </c>
      <c r="H47" s="100">
        <v>2.1</v>
      </c>
      <c r="I47" s="100">
        <v>2.1</v>
      </c>
      <c r="J47" s="100">
        <v>2.1</v>
      </c>
      <c r="K47" s="100">
        <v>2.1</v>
      </c>
      <c r="L47" s="100">
        <v>2.1</v>
      </c>
      <c r="M47" s="100">
        <v>2.1</v>
      </c>
      <c r="N47" s="100">
        <v>2.1</v>
      </c>
    </row>
    <row r="48" spans="1:14" s="35" customFormat="1" ht="12.75">
      <c r="A48" s="10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35" customFormat="1" ht="13.5" thickBot="1">
      <c r="A49" s="103" t="s">
        <v>137</v>
      </c>
      <c r="B49" s="104">
        <v>1.05</v>
      </c>
      <c r="C49" s="104">
        <v>1.05</v>
      </c>
      <c r="D49" s="104">
        <v>1.05</v>
      </c>
      <c r="E49" s="104">
        <v>1.05</v>
      </c>
      <c r="F49" s="104">
        <v>1.05</v>
      </c>
      <c r="G49" s="104">
        <v>1.05</v>
      </c>
      <c r="H49" s="104">
        <v>1.05</v>
      </c>
      <c r="I49" s="104">
        <v>1.05</v>
      </c>
      <c r="J49" s="104">
        <v>1.05</v>
      </c>
      <c r="K49" s="104">
        <v>1.05</v>
      </c>
      <c r="L49" s="104">
        <v>1.05</v>
      </c>
      <c r="M49" s="104">
        <v>1.05</v>
      </c>
      <c r="N49" s="104">
        <v>1.05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3" ref="B52:N52">IF((B47-B45)&gt;=0,0,IF((B47-B45)&lt;=0,-(B47-B45)))</f>
        <v>0</v>
      </c>
      <c r="C52" s="41">
        <f t="shared" si="3"/>
        <v>0</v>
      </c>
      <c r="D52" s="41">
        <f t="shared" si="3"/>
        <v>0</v>
      </c>
      <c r="E52" s="41">
        <f t="shared" si="3"/>
        <v>0</v>
      </c>
      <c r="F52" s="41">
        <f t="shared" si="3"/>
        <v>0</v>
      </c>
      <c r="G52" s="41">
        <f t="shared" si="3"/>
        <v>0</v>
      </c>
      <c r="H52" s="41">
        <f t="shared" si="3"/>
        <v>0</v>
      </c>
      <c r="I52" s="41">
        <f>IF((I47-I45)&gt;=0,0,IF((I47-I45)&lt;=0,-(I47-I45)))</f>
        <v>0</v>
      </c>
      <c r="J52" s="41">
        <f>IF((J47-J45)&gt;=0,0,IF((J47-J45)&lt;=0,-(J47-J45)))</f>
        <v>0</v>
      </c>
      <c r="K52" s="41">
        <f>IF((K47-K45)&gt;=0,0,IF((K47-K45)&lt;=0,-(K47-K45)))</f>
        <v>0</v>
      </c>
      <c r="L52" s="41">
        <f>IF((L47-L45)&gt;=0,0,IF((L47-L45)&lt;=0,-(L47-L45)))</f>
        <v>0</v>
      </c>
      <c r="M52" s="80">
        <f t="shared" si="3"/>
        <v>0</v>
      </c>
      <c r="N52" s="213">
        <f t="shared" si="3"/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42:N42"/>
    <mergeCell ref="K30:N30"/>
    <mergeCell ref="F18:I18"/>
    <mergeCell ref="J18:N18"/>
    <mergeCell ref="B30:E30"/>
    <mergeCell ref="B42:E42"/>
    <mergeCell ref="B18:E18"/>
    <mergeCell ref="F30:J30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">
    <tabColor theme="9" tint="-0.24997000396251678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159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7" t="s">
        <v>23</v>
      </c>
      <c r="K7" s="157" t="s">
        <v>24</v>
      </c>
      <c r="L7" s="157" t="s">
        <v>25</v>
      </c>
      <c r="M7" s="157" t="s">
        <v>26</v>
      </c>
      <c r="N7" s="157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0.86</v>
      </c>
      <c r="C9" s="78">
        <v>0.86</v>
      </c>
      <c r="D9" s="78">
        <v>0.86</v>
      </c>
      <c r="E9" s="78">
        <v>0.86</v>
      </c>
      <c r="F9" s="97">
        <v>0.91</v>
      </c>
      <c r="G9" s="78">
        <v>0.91</v>
      </c>
      <c r="H9" s="78">
        <v>0.91</v>
      </c>
      <c r="I9" s="78">
        <v>0.91</v>
      </c>
      <c r="J9" s="97">
        <v>0.91</v>
      </c>
      <c r="K9" s="78">
        <v>0.91</v>
      </c>
      <c r="L9" s="78">
        <v>0.91</v>
      </c>
      <c r="M9" s="78">
        <v>0.91</v>
      </c>
      <c r="N9" s="78">
        <v>0.91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44" customFormat="1" ht="12.75">
      <c r="A11" s="99" t="s">
        <v>9</v>
      </c>
      <c r="B11" s="100">
        <f aca="true" t="shared" si="0" ref="B11:M11">SUM(B13:B13)</f>
        <v>1.22</v>
      </c>
      <c r="C11" s="100">
        <f t="shared" si="0"/>
        <v>1.22</v>
      </c>
      <c r="D11" s="100">
        <f t="shared" si="0"/>
        <v>1.22</v>
      </c>
      <c r="E11" s="100">
        <f t="shared" si="0"/>
        <v>1.22</v>
      </c>
      <c r="F11" s="100">
        <f t="shared" si="0"/>
        <v>1.22</v>
      </c>
      <c r="G11" s="100">
        <f t="shared" si="0"/>
        <v>1.22</v>
      </c>
      <c r="H11" s="100">
        <f t="shared" si="0"/>
        <v>1.22</v>
      </c>
      <c r="I11" s="100">
        <f t="shared" si="0"/>
        <v>1.22</v>
      </c>
      <c r="J11" s="100">
        <f t="shared" si="0"/>
        <v>1.22</v>
      </c>
      <c r="K11" s="100">
        <f t="shared" si="0"/>
        <v>1.22</v>
      </c>
      <c r="L11" s="100">
        <f t="shared" si="0"/>
        <v>1.22</v>
      </c>
      <c r="M11" s="100">
        <f t="shared" si="0"/>
        <v>1.22</v>
      </c>
      <c r="N11" s="100">
        <f>SUM(N13:N13)</f>
        <v>1.22</v>
      </c>
    </row>
    <row r="12" spans="1:14" s="35" customFormat="1" ht="12.75">
      <c r="A12" s="10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5" customFormat="1" ht="13.5" thickBot="1">
      <c r="A13" s="103" t="s">
        <v>135</v>
      </c>
      <c r="B13" s="104">
        <v>1.22</v>
      </c>
      <c r="C13" s="104">
        <v>1.22</v>
      </c>
      <c r="D13" s="104">
        <v>1.22</v>
      </c>
      <c r="E13" s="104">
        <v>1.22</v>
      </c>
      <c r="F13" s="104">
        <v>1.22</v>
      </c>
      <c r="G13" s="104">
        <v>1.22</v>
      </c>
      <c r="H13" s="104">
        <v>1.22</v>
      </c>
      <c r="I13" s="104">
        <v>1.22</v>
      </c>
      <c r="J13" s="104">
        <v>1.22</v>
      </c>
      <c r="K13" s="104">
        <v>1.22</v>
      </c>
      <c r="L13" s="104">
        <v>1.22</v>
      </c>
      <c r="M13" s="160">
        <v>1.22</v>
      </c>
      <c r="N13" s="160">
        <v>1.22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N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0.87</v>
      </c>
      <c r="C21" s="78">
        <v>0.87</v>
      </c>
      <c r="D21" s="78">
        <v>0.87</v>
      </c>
      <c r="E21" s="78">
        <v>0.87</v>
      </c>
      <c r="F21" s="97">
        <v>0.89</v>
      </c>
      <c r="G21" s="78">
        <v>0.89</v>
      </c>
      <c r="H21" s="78">
        <v>0.89</v>
      </c>
      <c r="I21" s="78">
        <v>0.89</v>
      </c>
      <c r="J21" s="97">
        <v>0.92</v>
      </c>
      <c r="K21" s="78">
        <v>0.92</v>
      </c>
      <c r="L21" s="78">
        <v>0.92</v>
      </c>
      <c r="M21" s="78">
        <v>0.92</v>
      </c>
      <c r="N21" s="78">
        <v>0.92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9" t="s">
        <v>9</v>
      </c>
      <c r="B23" s="100">
        <f aca="true" t="shared" si="2" ref="B23:N23">SUM(B25:B25)</f>
        <v>1.22</v>
      </c>
      <c r="C23" s="100">
        <f t="shared" si="2"/>
        <v>1.22</v>
      </c>
      <c r="D23" s="100">
        <f t="shared" si="2"/>
        <v>1.22</v>
      </c>
      <c r="E23" s="100">
        <f t="shared" si="2"/>
        <v>1.22</v>
      </c>
      <c r="F23" s="100">
        <f t="shared" si="2"/>
        <v>1.22</v>
      </c>
      <c r="G23" s="100">
        <f t="shared" si="2"/>
        <v>1.22</v>
      </c>
      <c r="H23" s="100">
        <f t="shared" si="2"/>
        <v>1.22</v>
      </c>
      <c r="I23" s="100">
        <f t="shared" si="2"/>
        <v>1.22</v>
      </c>
      <c r="J23" s="100">
        <f t="shared" si="2"/>
        <v>1.22</v>
      </c>
      <c r="K23" s="100">
        <f t="shared" si="2"/>
        <v>1.22</v>
      </c>
      <c r="L23" s="100">
        <f t="shared" si="2"/>
        <v>1.22</v>
      </c>
      <c r="M23" s="106">
        <f t="shared" si="2"/>
        <v>1.22</v>
      </c>
      <c r="N23" s="100">
        <f t="shared" si="2"/>
        <v>1.22</v>
      </c>
    </row>
    <row r="24" spans="1:14" s="35" customFormat="1" ht="12.75">
      <c r="A24" s="10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5" customFormat="1" ht="13.5" thickBot="1">
      <c r="A25" s="103" t="s">
        <v>135</v>
      </c>
      <c r="B25" s="104">
        <v>1.22</v>
      </c>
      <c r="C25" s="104">
        <v>1.22</v>
      </c>
      <c r="D25" s="104">
        <v>1.22</v>
      </c>
      <c r="E25" s="104">
        <v>1.22</v>
      </c>
      <c r="F25" s="104">
        <v>1.22</v>
      </c>
      <c r="G25" s="104">
        <v>1.22</v>
      </c>
      <c r="H25" s="104">
        <v>1.22</v>
      </c>
      <c r="I25" s="104">
        <v>1.22</v>
      </c>
      <c r="J25" s="104">
        <v>1.22</v>
      </c>
      <c r="K25" s="104">
        <v>1.22</v>
      </c>
      <c r="L25" s="104">
        <v>1.22</v>
      </c>
      <c r="M25" s="104">
        <v>1.22</v>
      </c>
      <c r="N25" s="104">
        <v>1.22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0.95</v>
      </c>
      <c r="C33" s="78">
        <v>0.95</v>
      </c>
      <c r="D33" s="78">
        <v>0.95</v>
      </c>
      <c r="E33" s="78">
        <v>0.95</v>
      </c>
      <c r="F33" s="97">
        <v>0.94</v>
      </c>
      <c r="G33" s="78">
        <v>0.94</v>
      </c>
      <c r="H33" s="78">
        <v>0.94</v>
      </c>
      <c r="I33" s="78">
        <v>0.94</v>
      </c>
      <c r="J33" s="78">
        <v>0.94</v>
      </c>
      <c r="K33" s="97">
        <v>0.94</v>
      </c>
      <c r="L33" s="78">
        <v>0.94</v>
      </c>
      <c r="M33" s="78">
        <v>0.94</v>
      </c>
      <c r="N33" s="78">
        <v>0.94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9" t="s">
        <v>9</v>
      </c>
      <c r="B35" s="100">
        <f aca="true" t="shared" si="4" ref="B35:N35">SUM(B37:B37)</f>
        <v>1.22</v>
      </c>
      <c r="C35" s="100">
        <f t="shared" si="4"/>
        <v>1.22</v>
      </c>
      <c r="D35" s="100">
        <f t="shared" si="4"/>
        <v>1.22</v>
      </c>
      <c r="E35" s="100">
        <f t="shared" si="4"/>
        <v>1.22</v>
      </c>
      <c r="F35" s="100">
        <f t="shared" si="4"/>
        <v>1.22</v>
      </c>
      <c r="G35" s="100">
        <f t="shared" si="4"/>
        <v>1.22</v>
      </c>
      <c r="H35" s="100">
        <f t="shared" si="4"/>
        <v>1.22</v>
      </c>
      <c r="I35" s="100">
        <f t="shared" si="4"/>
        <v>1.22</v>
      </c>
      <c r="J35" s="100">
        <f t="shared" si="4"/>
        <v>1.22</v>
      </c>
      <c r="K35" s="100">
        <f t="shared" si="4"/>
        <v>0</v>
      </c>
      <c r="L35" s="100">
        <f t="shared" si="4"/>
        <v>0</v>
      </c>
      <c r="M35" s="100">
        <f t="shared" si="4"/>
        <v>0</v>
      </c>
      <c r="N35" s="100">
        <f t="shared" si="4"/>
        <v>0</v>
      </c>
    </row>
    <row r="36" spans="1:14" s="35" customFormat="1" ht="12.75">
      <c r="A36" s="10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35" customFormat="1" ht="13.5" thickBot="1">
      <c r="A37" s="109" t="s">
        <v>135</v>
      </c>
      <c r="B37" s="104">
        <v>1.22</v>
      </c>
      <c r="C37" s="104">
        <v>1.22</v>
      </c>
      <c r="D37" s="104">
        <v>1.22</v>
      </c>
      <c r="E37" s="104">
        <v>1.22</v>
      </c>
      <c r="F37" s="104">
        <v>1.22</v>
      </c>
      <c r="G37" s="104">
        <v>1.22</v>
      </c>
      <c r="H37" s="104">
        <v>1.22</v>
      </c>
      <c r="I37" s="104">
        <v>1.22</v>
      </c>
      <c r="J37" s="104">
        <v>1.22</v>
      </c>
      <c r="K37" s="104"/>
      <c r="L37" s="104"/>
      <c r="M37" s="104"/>
      <c r="N37" s="104"/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0.94</v>
      </c>
      <c r="L40" s="33">
        <f t="shared" si="5"/>
        <v>0.94</v>
      </c>
      <c r="M40" s="85">
        <f t="shared" si="5"/>
        <v>0.94</v>
      </c>
      <c r="N40" s="34">
        <f t="shared" si="5"/>
        <v>0.94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0.94</v>
      </c>
      <c r="C45" s="78">
        <v>0.94</v>
      </c>
      <c r="D45" s="78">
        <v>0.94</v>
      </c>
      <c r="E45" s="78">
        <v>0.94</v>
      </c>
      <c r="F45" s="97">
        <v>0.81</v>
      </c>
      <c r="G45" s="78">
        <v>0.81</v>
      </c>
      <c r="H45" s="111">
        <v>0.81</v>
      </c>
      <c r="I45" s="111">
        <v>0.81</v>
      </c>
      <c r="J45" s="111">
        <v>0.81</v>
      </c>
      <c r="K45" s="97">
        <v>0.84</v>
      </c>
      <c r="L45" s="111">
        <v>0.84</v>
      </c>
      <c r="M45" s="111">
        <v>0.84</v>
      </c>
      <c r="N45" s="111">
        <v>0.84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9" t="s">
        <v>9</v>
      </c>
      <c r="B47" s="100">
        <f aca="true" t="shared" si="6" ref="B47:N47">SUM(B49:B49)</f>
        <v>0</v>
      </c>
      <c r="C47" s="100">
        <f t="shared" si="6"/>
        <v>0</v>
      </c>
      <c r="D47" s="100">
        <f t="shared" si="6"/>
        <v>0</v>
      </c>
      <c r="E47" s="100">
        <f t="shared" si="6"/>
        <v>0</v>
      </c>
      <c r="F47" s="100">
        <f t="shared" si="6"/>
        <v>0</v>
      </c>
      <c r="G47" s="100">
        <f t="shared" si="6"/>
        <v>0</v>
      </c>
      <c r="H47" s="100">
        <f t="shared" si="6"/>
        <v>0</v>
      </c>
      <c r="I47" s="100">
        <f t="shared" si="6"/>
        <v>0</v>
      </c>
      <c r="J47" s="100">
        <f t="shared" si="6"/>
        <v>0</v>
      </c>
      <c r="K47" s="100">
        <f t="shared" si="6"/>
        <v>0</v>
      </c>
      <c r="L47" s="100">
        <f t="shared" si="6"/>
        <v>0</v>
      </c>
      <c r="M47" s="100">
        <f t="shared" si="6"/>
        <v>0</v>
      </c>
      <c r="N47" s="100">
        <f t="shared" si="6"/>
        <v>0</v>
      </c>
    </row>
    <row r="48" spans="1:14" s="35" customFormat="1" ht="12.75">
      <c r="A48" s="10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35" customFormat="1" ht="13.5" thickBot="1">
      <c r="A49" s="109" t="s">
        <v>135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0.94</v>
      </c>
      <c r="C52" s="41">
        <f t="shared" si="7"/>
        <v>0.94</v>
      </c>
      <c r="D52" s="41">
        <f t="shared" si="7"/>
        <v>0.94</v>
      </c>
      <c r="E52" s="41">
        <f t="shared" si="7"/>
        <v>0.94</v>
      </c>
      <c r="F52" s="41">
        <f t="shared" si="7"/>
        <v>0.81</v>
      </c>
      <c r="G52" s="41">
        <f t="shared" si="7"/>
        <v>0.81</v>
      </c>
      <c r="H52" s="41">
        <f t="shared" si="7"/>
        <v>0.81</v>
      </c>
      <c r="I52" s="41">
        <f t="shared" si="7"/>
        <v>0.81</v>
      </c>
      <c r="J52" s="41">
        <f t="shared" si="7"/>
        <v>0.81</v>
      </c>
      <c r="K52" s="41">
        <f t="shared" si="7"/>
        <v>0.84</v>
      </c>
      <c r="L52" s="41">
        <f t="shared" si="7"/>
        <v>0.84</v>
      </c>
      <c r="M52" s="41">
        <f t="shared" si="7"/>
        <v>0.84</v>
      </c>
      <c r="N52" s="213">
        <f t="shared" si="7"/>
        <v>0.84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42:N42"/>
    <mergeCell ref="K30:N30"/>
    <mergeCell ref="F18:I18"/>
    <mergeCell ref="J18:N18"/>
    <mergeCell ref="B30:E30"/>
    <mergeCell ref="B42:E42"/>
    <mergeCell ref="B18:E18"/>
    <mergeCell ref="F30:J30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">
    <tabColor theme="9" tint="-0.24997000396251678"/>
  </sheetPr>
  <dimension ref="A2:N52"/>
  <sheetViews>
    <sheetView zoomScale="85" zoomScaleNormal="85" workbookViewId="0" topLeftCell="A1">
      <selection activeCell="B6" sqref="B6:E6"/>
    </sheetView>
  </sheetViews>
  <sheetFormatPr defaultColWidth="10.8515625" defaultRowHeight="12.75"/>
  <cols>
    <col min="1" max="1" width="37.421875" style="114" customWidth="1"/>
    <col min="2" max="19" width="11.421875" style="114" customWidth="1"/>
    <col min="20" max="16384" width="10.8515625" style="114" customWidth="1"/>
  </cols>
  <sheetData>
    <row r="2" spans="1:14" ht="12.75">
      <c r="A2" s="299" t="s">
        <v>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2.75">
      <c r="A3" s="299" t="s">
        <v>160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7" t="s">
        <v>23</v>
      </c>
      <c r="K7" s="157" t="s">
        <v>24</v>
      </c>
      <c r="L7" s="157" t="s">
        <v>25</v>
      </c>
      <c r="M7" s="157" t="s">
        <v>26</v>
      </c>
      <c r="N7" s="157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3.32</v>
      </c>
      <c r="C9" s="78">
        <v>3.32</v>
      </c>
      <c r="D9" s="78">
        <v>3.32</v>
      </c>
      <c r="E9" s="78">
        <v>3.32</v>
      </c>
      <c r="F9" s="97">
        <v>3.64</v>
      </c>
      <c r="G9" s="78">
        <v>3.64</v>
      </c>
      <c r="H9" s="78">
        <v>3.64</v>
      </c>
      <c r="I9" s="78">
        <v>3.64</v>
      </c>
      <c r="J9" s="97">
        <v>3.22</v>
      </c>
      <c r="K9" s="78">
        <v>3.22</v>
      </c>
      <c r="L9" s="78">
        <v>3.22</v>
      </c>
      <c r="M9" s="78">
        <v>3.22</v>
      </c>
      <c r="N9" s="78">
        <v>3.22</v>
      </c>
    </row>
    <row r="10" spans="1:14" ht="12.7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120" customFormat="1" ht="12.75">
      <c r="A11" s="118" t="s">
        <v>9</v>
      </c>
      <c r="B11" s="119">
        <f aca="true" t="shared" si="0" ref="B11:N11">SUM(B13:B13)</f>
        <v>2.8</v>
      </c>
      <c r="C11" s="119">
        <f t="shared" si="0"/>
        <v>2.8</v>
      </c>
      <c r="D11" s="119">
        <f t="shared" si="0"/>
        <v>2.8</v>
      </c>
      <c r="E11" s="119">
        <f t="shared" si="0"/>
        <v>2.8</v>
      </c>
      <c r="F11" s="119">
        <f t="shared" si="0"/>
        <v>2.8</v>
      </c>
      <c r="G11" s="119">
        <f t="shared" si="0"/>
        <v>2.8</v>
      </c>
      <c r="H11" s="119">
        <f t="shared" si="0"/>
        <v>2.8</v>
      </c>
      <c r="I11" s="119">
        <f t="shared" si="0"/>
        <v>2.8</v>
      </c>
      <c r="J11" s="119">
        <f t="shared" si="0"/>
        <v>2.8</v>
      </c>
      <c r="K11" s="119">
        <f t="shared" si="0"/>
        <v>2.8</v>
      </c>
      <c r="L11" s="119">
        <f t="shared" si="0"/>
        <v>2.8</v>
      </c>
      <c r="M11" s="119">
        <f t="shared" si="0"/>
        <v>2.8</v>
      </c>
      <c r="N11" s="119">
        <f t="shared" si="0"/>
        <v>2.8</v>
      </c>
    </row>
    <row r="12" spans="1:14" s="123" customFormat="1" ht="12.7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s="126" customFormat="1" ht="13.5" thickBot="1">
      <c r="A13" s="124" t="s">
        <v>139</v>
      </c>
      <c r="B13" s="125">
        <v>2.8</v>
      </c>
      <c r="C13" s="125">
        <v>2.8</v>
      </c>
      <c r="D13" s="125">
        <v>2.8</v>
      </c>
      <c r="E13" s="125">
        <v>2.8</v>
      </c>
      <c r="F13" s="125">
        <v>2.8</v>
      </c>
      <c r="G13" s="125">
        <v>2.8</v>
      </c>
      <c r="H13" s="125">
        <v>2.8</v>
      </c>
      <c r="I13" s="125">
        <v>2.8</v>
      </c>
      <c r="J13" s="125">
        <v>2.8</v>
      </c>
      <c r="K13" s="125">
        <v>2.8</v>
      </c>
      <c r="L13" s="125">
        <v>2.8</v>
      </c>
      <c r="M13" s="125">
        <v>2.8</v>
      </c>
      <c r="N13" s="125">
        <v>2.8</v>
      </c>
    </row>
    <row r="14" spans="1:14" ht="12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14" ht="13.5" thickBot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61"/>
    </row>
    <row r="16" spans="1:14" ht="27" customHeight="1" thickBot="1">
      <c r="A16" s="130" t="s">
        <v>6</v>
      </c>
      <c r="B16" s="131">
        <f aca="true" t="shared" si="1" ref="B16:N16">IF((B11-B9)&gt;=0,0,IF((B11-B9)&lt;=0,-(B11-B9)))</f>
        <v>0.52</v>
      </c>
      <c r="C16" s="131">
        <f t="shared" si="1"/>
        <v>0.52</v>
      </c>
      <c r="D16" s="131">
        <f t="shared" si="1"/>
        <v>0.52</v>
      </c>
      <c r="E16" s="131">
        <f t="shared" si="1"/>
        <v>0.52</v>
      </c>
      <c r="F16" s="131">
        <f t="shared" si="1"/>
        <v>0.8400000000000003</v>
      </c>
      <c r="G16" s="131">
        <f t="shared" si="1"/>
        <v>0.8400000000000003</v>
      </c>
      <c r="H16" s="131">
        <f t="shared" si="1"/>
        <v>0.8400000000000003</v>
      </c>
      <c r="I16" s="131">
        <f t="shared" si="1"/>
        <v>0.8400000000000003</v>
      </c>
      <c r="J16" s="131">
        <f t="shared" si="1"/>
        <v>0.4200000000000004</v>
      </c>
      <c r="K16" s="131">
        <f t="shared" si="1"/>
        <v>0.4200000000000004</v>
      </c>
      <c r="L16" s="131">
        <f t="shared" si="1"/>
        <v>0.4200000000000004</v>
      </c>
      <c r="M16" s="131">
        <f t="shared" si="1"/>
        <v>0.4200000000000004</v>
      </c>
      <c r="N16" s="137">
        <f t="shared" si="1"/>
        <v>0.4200000000000004</v>
      </c>
    </row>
    <row r="17" spans="2:13" ht="13.5" thickBot="1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3.49</v>
      </c>
      <c r="C21" s="78">
        <v>3.49</v>
      </c>
      <c r="D21" s="78">
        <v>3.49</v>
      </c>
      <c r="E21" s="78">
        <v>3.49</v>
      </c>
      <c r="F21" s="97">
        <v>3.23</v>
      </c>
      <c r="G21" s="78">
        <v>3.23</v>
      </c>
      <c r="H21" s="78">
        <v>3.23</v>
      </c>
      <c r="I21" s="78">
        <v>3.23</v>
      </c>
      <c r="J21" s="97">
        <v>3.65</v>
      </c>
      <c r="K21" s="78">
        <v>3.65</v>
      </c>
      <c r="L21" s="78">
        <v>3.65</v>
      </c>
      <c r="M21" s="78">
        <v>3.65</v>
      </c>
      <c r="N21" s="78">
        <v>3.65</v>
      </c>
    </row>
    <row r="22" spans="1:14" ht="12.7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32"/>
      <c r="N22" s="117"/>
    </row>
    <row r="23" spans="1:14" s="123" customFormat="1" ht="12.75">
      <c r="A23" s="118" t="s">
        <v>9</v>
      </c>
      <c r="B23" s="119">
        <f aca="true" t="shared" si="2" ref="B23:N23">SUM(B25:B25)</f>
        <v>2.8</v>
      </c>
      <c r="C23" s="119">
        <f t="shared" si="2"/>
        <v>2.8</v>
      </c>
      <c r="D23" s="119">
        <f t="shared" si="2"/>
        <v>2.8</v>
      </c>
      <c r="E23" s="119">
        <f t="shared" si="2"/>
        <v>2.8</v>
      </c>
      <c r="F23" s="119">
        <f t="shared" si="2"/>
        <v>2.8</v>
      </c>
      <c r="G23" s="119">
        <f t="shared" si="2"/>
        <v>2.8</v>
      </c>
      <c r="H23" s="119">
        <f t="shared" si="2"/>
        <v>2.8</v>
      </c>
      <c r="I23" s="119">
        <f t="shared" si="2"/>
        <v>2.8</v>
      </c>
      <c r="J23" s="119">
        <f t="shared" si="2"/>
        <v>2.8</v>
      </c>
      <c r="K23" s="119">
        <f t="shared" si="2"/>
        <v>2.8</v>
      </c>
      <c r="L23" s="119">
        <f t="shared" si="2"/>
        <v>2.8</v>
      </c>
      <c r="M23" s="133">
        <f t="shared" si="2"/>
        <v>2.8</v>
      </c>
      <c r="N23" s="119">
        <f t="shared" si="2"/>
        <v>2.8</v>
      </c>
    </row>
    <row r="24" spans="1:14" s="123" customFormat="1" ht="12.75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34"/>
      <c r="N24" s="122"/>
    </row>
    <row r="25" spans="1:14" s="126" customFormat="1" ht="13.5" thickBot="1">
      <c r="A25" s="124" t="s">
        <v>139</v>
      </c>
      <c r="B25" s="125">
        <v>2.8</v>
      </c>
      <c r="C25" s="125">
        <v>2.8</v>
      </c>
      <c r="D25" s="125">
        <v>2.8</v>
      </c>
      <c r="E25" s="125">
        <v>2.8</v>
      </c>
      <c r="F25" s="125">
        <v>2.8</v>
      </c>
      <c r="G25" s="125">
        <v>2.8</v>
      </c>
      <c r="H25" s="125">
        <v>2.8</v>
      </c>
      <c r="I25" s="125">
        <v>2.8</v>
      </c>
      <c r="J25" s="125">
        <v>2.8</v>
      </c>
      <c r="K25" s="125">
        <v>2.8</v>
      </c>
      <c r="L25" s="125">
        <v>2.8</v>
      </c>
      <c r="M25" s="125">
        <v>2.8</v>
      </c>
      <c r="N25" s="125">
        <v>2.8</v>
      </c>
    </row>
    <row r="26" spans="1:14" ht="12.75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2:14" ht="13.5" thickBot="1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7" customHeight="1" thickBot="1">
      <c r="A28" s="130" t="s">
        <v>6</v>
      </c>
      <c r="B28" s="131">
        <f aca="true" t="shared" si="3" ref="B28:N28">IF((B23-B21)&gt;=0,0,IF((B23-B21)&lt;=0,-(B23-B21)))</f>
        <v>0.6900000000000004</v>
      </c>
      <c r="C28" s="131">
        <f t="shared" si="3"/>
        <v>0.6900000000000004</v>
      </c>
      <c r="D28" s="131">
        <f t="shared" si="3"/>
        <v>0.6900000000000004</v>
      </c>
      <c r="E28" s="131">
        <f t="shared" si="3"/>
        <v>0.6900000000000004</v>
      </c>
      <c r="F28" s="135">
        <f>IF((F23-F21)&gt;=0,0,IF((F23-F21)&lt;=0,-(F23-F21)))</f>
        <v>0.43000000000000016</v>
      </c>
      <c r="G28" s="131">
        <f t="shared" si="3"/>
        <v>0.43000000000000016</v>
      </c>
      <c r="H28" s="131">
        <f t="shared" si="3"/>
        <v>0.43000000000000016</v>
      </c>
      <c r="I28" s="131">
        <f t="shared" si="3"/>
        <v>0.43000000000000016</v>
      </c>
      <c r="J28" s="131">
        <f t="shared" si="3"/>
        <v>0.8500000000000001</v>
      </c>
      <c r="K28" s="131">
        <f t="shared" si="3"/>
        <v>0.8500000000000001</v>
      </c>
      <c r="L28" s="131">
        <f t="shared" si="3"/>
        <v>0.8500000000000001</v>
      </c>
      <c r="M28" s="136">
        <f t="shared" si="3"/>
        <v>0.8500000000000001</v>
      </c>
      <c r="N28" s="137">
        <f t="shared" si="3"/>
        <v>0.8500000000000001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3.44</v>
      </c>
      <c r="C33" s="78">
        <v>3.44</v>
      </c>
      <c r="D33" s="78">
        <v>3.44</v>
      </c>
      <c r="E33" s="78">
        <v>3.44</v>
      </c>
      <c r="F33" s="97">
        <v>3.67</v>
      </c>
      <c r="G33" s="78">
        <v>3.67</v>
      </c>
      <c r="H33" s="78">
        <v>3.67</v>
      </c>
      <c r="I33" s="78">
        <v>3.67</v>
      </c>
      <c r="J33" s="78">
        <v>3.67</v>
      </c>
      <c r="K33" s="97">
        <v>3.72</v>
      </c>
      <c r="L33" s="78">
        <v>3.72</v>
      </c>
      <c r="M33" s="78">
        <v>3.72</v>
      </c>
      <c r="N33" s="78">
        <v>3.72</v>
      </c>
    </row>
    <row r="34" spans="1:14" ht="12.7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32"/>
      <c r="N34" s="117"/>
    </row>
    <row r="35" spans="1:14" s="123" customFormat="1" ht="12.75">
      <c r="A35" s="118" t="s">
        <v>9</v>
      </c>
      <c r="B35" s="119">
        <f aca="true" t="shared" si="4" ref="B35:N35">SUM(B37:B37)</f>
        <v>2.8</v>
      </c>
      <c r="C35" s="119">
        <f t="shared" si="4"/>
        <v>2.8</v>
      </c>
      <c r="D35" s="119">
        <f t="shared" si="4"/>
        <v>2.8</v>
      </c>
      <c r="E35" s="119">
        <f t="shared" si="4"/>
        <v>2.8</v>
      </c>
      <c r="F35" s="119">
        <f t="shared" si="4"/>
        <v>2.8</v>
      </c>
      <c r="G35" s="119">
        <f t="shared" si="4"/>
        <v>2.8</v>
      </c>
      <c r="H35" s="119">
        <f t="shared" si="4"/>
        <v>2.8</v>
      </c>
      <c r="I35" s="119">
        <f t="shared" si="4"/>
        <v>2.8</v>
      </c>
      <c r="J35" s="119">
        <f t="shared" si="4"/>
        <v>2.8</v>
      </c>
      <c r="K35" s="119">
        <f t="shared" si="4"/>
        <v>2.8</v>
      </c>
      <c r="L35" s="119">
        <f t="shared" si="4"/>
        <v>2.8</v>
      </c>
      <c r="M35" s="133">
        <f t="shared" si="4"/>
        <v>2.8</v>
      </c>
      <c r="N35" s="119">
        <f t="shared" si="4"/>
        <v>2.8</v>
      </c>
    </row>
    <row r="36" spans="1:14" s="123" customFormat="1" ht="12.7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34"/>
      <c r="N36" s="122"/>
    </row>
    <row r="37" spans="1:14" s="123" customFormat="1" ht="13.5" thickBot="1">
      <c r="A37" s="124" t="s">
        <v>139</v>
      </c>
      <c r="B37" s="125">
        <v>2.8</v>
      </c>
      <c r="C37" s="125">
        <v>2.8</v>
      </c>
      <c r="D37" s="125">
        <v>2.8</v>
      </c>
      <c r="E37" s="125">
        <v>2.8</v>
      </c>
      <c r="F37" s="125">
        <v>2.8</v>
      </c>
      <c r="G37" s="125">
        <v>2.8</v>
      </c>
      <c r="H37" s="125">
        <v>2.8</v>
      </c>
      <c r="I37" s="125">
        <v>2.8</v>
      </c>
      <c r="J37" s="125">
        <v>2.8</v>
      </c>
      <c r="K37" s="125">
        <v>2.8</v>
      </c>
      <c r="L37" s="125">
        <v>2.8</v>
      </c>
      <c r="M37" s="125">
        <v>2.8</v>
      </c>
      <c r="N37" s="125">
        <v>2.8</v>
      </c>
    </row>
    <row r="38" spans="1:14" ht="12.75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2:14" ht="13.5" thickBo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  <row r="40" spans="1:14" s="115" customFormat="1" ht="27" customHeight="1" thickBot="1">
      <c r="A40" s="138" t="s">
        <v>6</v>
      </c>
      <c r="B40" s="131">
        <f aca="true" t="shared" si="5" ref="B40:N40">IF((B35-B33)&gt;=0,0,IF((B35-B33)&lt;=0,-(B35-B33)))</f>
        <v>0.6400000000000001</v>
      </c>
      <c r="C40" s="131">
        <f t="shared" si="5"/>
        <v>0.6400000000000001</v>
      </c>
      <c r="D40" s="131">
        <f t="shared" si="5"/>
        <v>0.6400000000000001</v>
      </c>
      <c r="E40" s="131">
        <f t="shared" si="5"/>
        <v>0.6400000000000001</v>
      </c>
      <c r="F40" s="131">
        <f t="shared" si="5"/>
        <v>0.8700000000000001</v>
      </c>
      <c r="G40" s="131">
        <f t="shared" si="5"/>
        <v>0.8700000000000001</v>
      </c>
      <c r="H40" s="131">
        <f t="shared" si="5"/>
        <v>0.8700000000000001</v>
      </c>
      <c r="I40" s="131">
        <f t="shared" si="5"/>
        <v>0.8700000000000001</v>
      </c>
      <c r="J40" s="131">
        <f t="shared" si="5"/>
        <v>0.8700000000000001</v>
      </c>
      <c r="K40" s="131">
        <f t="shared" si="5"/>
        <v>0.9200000000000004</v>
      </c>
      <c r="L40" s="131">
        <f t="shared" si="5"/>
        <v>0.9200000000000004</v>
      </c>
      <c r="M40" s="136">
        <f t="shared" si="5"/>
        <v>0.9200000000000004</v>
      </c>
      <c r="N40" s="137">
        <f t="shared" si="5"/>
        <v>0.9200000000000004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3.61</v>
      </c>
      <c r="C45" s="78">
        <v>3.61</v>
      </c>
      <c r="D45" s="78">
        <v>3.61</v>
      </c>
      <c r="E45" s="78">
        <v>3.61</v>
      </c>
      <c r="F45" s="97">
        <v>3.42</v>
      </c>
      <c r="G45" s="78">
        <v>3.42</v>
      </c>
      <c r="H45" s="111">
        <v>3.42</v>
      </c>
      <c r="I45" s="111">
        <v>3.42</v>
      </c>
      <c r="J45" s="111">
        <v>3.42</v>
      </c>
      <c r="K45" s="97">
        <v>3.57</v>
      </c>
      <c r="L45" s="111">
        <v>3.57</v>
      </c>
      <c r="M45" s="111">
        <v>3.57</v>
      </c>
      <c r="N45" s="111">
        <v>3.57</v>
      </c>
    </row>
    <row r="46" spans="1:14" ht="12.75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39"/>
      <c r="M46" s="140"/>
      <c r="N46" s="139"/>
    </row>
    <row r="47" spans="1:14" s="123" customFormat="1" ht="12.75">
      <c r="A47" s="118" t="s">
        <v>9</v>
      </c>
      <c r="B47" s="119">
        <f aca="true" t="shared" si="6" ref="B47:N47">SUM(B49:B49)</f>
        <v>2.8</v>
      </c>
      <c r="C47" s="119">
        <f t="shared" si="6"/>
        <v>2.8</v>
      </c>
      <c r="D47" s="119">
        <f t="shared" si="6"/>
        <v>2.8</v>
      </c>
      <c r="E47" s="119">
        <f t="shared" si="6"/>
        <v>2.8</v>
      </c>
      <c r="F47" s="119">
        <f t="shared" si="6"/>
        <v>2.8</v>
      </c>
      <c r="G47" s="119">
        <f t="shared" si="6"/>
        <v>2.8</v>
      </c>
      <c r="H47" s="119">
        <f t="shared" si="6"/>
        <v>2.8</v>
      </c>
      <c r="I47" s="119">
        <f t="shared" si="6"/>
        <v>2.8</v>
      </c>
      <c r="J47" s="119">
        <f t="shared" si="6"/>
        <v>2.8</v>
      </c>
      <c r="K47" s="119">
        <f t="shared" si="6"/>
        <v>2.8</v>
      </c>
      <c r="L47" s="141">
        <f t="shared" si="6"/>
        <v>2.8</v>
      </c>
      <c r="M47" s="141">
        <f t="shared" si="6"/>
        <v>2.8</v>
      </c>
      <c r="N47" s="141">
        <f t="shared" si="6"/>
        <v>2.8</v>
      </c>
    </row>
    <row r="48" spans="1:14" s="123" customFormat="1" ht="12.75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42"/>
      <c r="M48" s="143"/>
      <c r="N48" s="142"/>
    </row>
    <row r="49" spans="1:14" s="123" customFormat="1" ht="13.5" thickBot="1">
      <c r="A49" s="124" t="s">
        <v>139</v>
      </c>
      <c r="B49" s="125">
        <v>2.8</v>
      </c>
      <c r="C49" s="125">
        <v>2.8</v>
      </c>
      <c r="D49" s="125">
        <v>2.8</v>
      </c>
      <c r="E49" s="125">
        <v>2.8</v>
      </c>
      <c r="F49" s="125">
        <v>2.8</v>
      </c>
      <c r="G49" s="125">
        <v>2.8</v>
      </c>
      <c r="H49" s="125">
        <v>2.8</v>
      </c>
      <c r="I49" s="125">
        <v>2.8</v>
      </c>
      <c r="J49" s="125">
        <v>2.8</v>
      </c>
      <c r="K49" s="125">
        <v>2.8</v>
      </c>
      <c r="L49" s="125">
        <v>2.8</v>
      </c>
      <c r="M49" s="125">
        <v>2.8</v>
      </c>
      <c r="N49" s="125">
        <v>2.8</v>
      </c>
    </row>
    <row r="50" spans="1:13" ht="12.7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2:13" ht="13.5" thickBo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4" s="115" customFormat="1" ht="27" customHeight="1" thickBot="1">
      <c r="A52" s="138" t="s">
        <v>6</v>
      </c>
      <c r="B52" s="135">
        <f aca="true" t="shared" si="7" ref="B52:N52">IF((B47-B45)&gt;=0,0,IF((B47-B45)&lt;=0,-(B47-B45)))</f>
        <v>0.81</v>
      </c>
      <c r="C52" s="135">
        <f t="shared" si="7"/>
        <v>0.81</v>
      </c>
      <c r="D52" s="135">
        <f t="shared" si="7"/>
        <v>0.81</v>
      </c>
      <c r="E52" s="135">
        <f t="shared" si="7"/>
        <v>0.81</v>
      </c>
      <c r="F52" s="135">
        <f t="shared" si="7"/>
        <v>0.6200000000000001</v>
      </c>
      <c r="G52" s="135">
        <f t="shared" si="7"/>
        <v>0.6200000000000001</v>
      </c>
      <c r="H52" s="135">
        <f t="shared" si="7"/>
        <v>0.6200000000000001</v>
      </c>
      <c r="I52" s="135">
        <f t="shared" si="7"/>
        <v>0.6200000000000001</v>
      </c>
      <c r="J52" s="135">
        <f t="shared" si="7"/>
        <v>0.6200000000000001</v>
      </c>
      <c r="K52" s="135">
        <f t="shared" si="7"/>
        <v>0.77</v>
      </c>
      <c r="L52" s="135">
        <f t="shared" si="7"/>
        <v>0.77</v>
      </c>
      <c r="M52" s="135">
        <f t="shared" si="7"/>
        <v>0.77</v>
      </c>
      <c r="N52" s="214">
        <f t="shared" si="7"/>
        <v>0.77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K42:N42"/>
    <mergeCell ref="F18:I18"/>
    <mergeCell ref="J18:N18"/>
    <mergeCell ref="B30:E30"/>
    <mergeCell ref="B42:E42"/>
    <mergeCell ref="B18:E18"/>
    <mergeCell ref="F30:J30"/>
  </mergeCells>
  <conditionalFormatting sqref="B28:N28 B40:N40 B52:N52 B16:N16">
    <cfRule type="cellIs" priority="1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>
    <tabColor theme="9" tint="-0.24997000396251678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114" customWidth="1"/>
    <col min="2" max="16384" width="11.421875" style="114" customWidth="1"/>
  </cols>
  <sheetData>
    <row r="2" spans="1:14" ht="12.75">
      <c r="A2" s="299" t="s">
        <v>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2.75">
      <c r="A3" s="299" t="s">
        <v>161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1.34</v>
      </c>
      <c r="C9" s="78">
        <v>1.34</v>
      </c>
      <c r="D9" s="78">
        <v>1.34</v>
      </c>
      <c r="E9" s="78">
        <v>1.34</v>
      </c>
      <c r="F9" s="97">
        <v>1.29</v>
      </c>
      <c r="G9" s="78">
        <v>1.29</v>
      </c>
      <c r="H9" s="78">
        <v>1.29</v>
      </c>
      <c r="I9" s="78">
        <v>1.29</v>
      </c>
      <c r="J9" s="97">
        <v>1.3</v>
      </c>
      <c r="K9" s="78">
        <v>1.3</v>
      </c>
      <c r="L9" s="78">
        <v>1.3</v>
      </c>
      <c r="M9" s="78">
        <v>1.3</v>
      </c>
      <c r="N9" s="78">
        <v>1.3</v>
      </c>
    </row>
    <row r="10" spans="1:14" ht="12.7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120" customFormat="1" ht="12.75">
      <c r="A11" s="118" t="s">
        <v>9</v>
      </c>
      <c r="B11" s="119">
        <f aca="true" t="shared" si="0" ref="B11:M11">SUM(B13:B13)</f>
        <v>1.3</v>
      </c>
      <c r="C11" s="119">
        <f t="shared" si="0"/>
        <v>1.3</v>
      </c>
      <c r="D11" s="119">
        <f t="shared" si="0"/>
        <v>1.3</v>
      </c>
      <c r="E11" s="119">
        <f t="shared" si="0"/>
        <v>1.3</v>
      </c>
      <c r="F11" s="119">
        <f t="shared" si="0"/>
        <v>1.3</v>
      </c>
      <c r="G11" s="119">
        <f t="shared" si="0"/>
        <v>1.3</v>
      </c>
      <c r="H11" s="119">
        <f t="shared" si="0"/>
        <v>1.3</v>
      </c>
      <c r="I11" s="119">
        <f t="shared" si="0"/>
        <v>1.3</v>
      </c>
      <c r="J11" s="119">
        <f t="shared" si="0"/>
        <v>1.3</v>
      </c>
      <c r="K11" s="119">
        <f t="shared" si="0"/>
        <v>1.3</v>
      </c>
      <c r="L11" s="119">
        <f t="shared" si="0"/>
        <v>1.3</v>
      </c>
      <c r="M11" s="119">
        <f t="shared" si="0"/>
        <v>1.3</v>
      </c>
      <c r="N11" s="119">
        <f>SUM(N13:N13)</f>
        <v>1.3</v>
      </c>
    </row>
    <row r="12" spans="1:14" s="123" customFormat="1" ht="12.7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s="126" customFormat="1" ht="13.5" thickBot="1">
      <c r="A13" s="124" t="s">
        <v>138</v>
      </c>
      <c r="B13" s="125">
        <v>1.3</v>
      </c>
      <c r="C13" s="125">
        <v>1.3</v>
      </c>
      <c r="D13" s="125">
        <v>1.3</v>
      </c>
      <c r="E13" s="125">
        <v>1.3</v>
      </c>
      <c r="F13" s="125">
        <v>1.3</v>
      </c>
      <c r="G13" s="125">
        <v>1.3</v>
      </c>
      <c r="H13" s="125">
        <v>1.3</v>
      </c>
      <c r="I13" s="125">
        <v>1.3</v>
      </c>
      <c r="J13" s="125">
        <v>1.3</v>
      </c>
      <c r="K13" s="125">
        <v>1.3</v>
      </c>
      <c r="L13" s="125">
        <v>1.3</v>
      </c>
      <c r="M13" s="125">
        <v>1.3</v>
      </c>
      <c r="N13" s="125">
        <v>1.3</v>
      </c>
    </row>
    <row r="14" spans="1:14" ht="12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14" ht="13.5" thickBot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61"/>
    </row>
    <row r="16" spans="1:14" ht="27" customHeight="1" thickBot="1">
      <c r="A16" s="130" t="s">
        <v>6</v>
      </c>
      <c r="B16" s="131">
        <f aca="true" t="shared" si="1" ref="B16:N16">IF((B11-B9)&gt;=0,0,IF((B11-B9)&lt;=0,-(B11-B9)))</f>
        <v>0.040000000000000036</v>
      </c>
      <c r="C16" s="131">
        <f t="shared" si="1"/>
        <v>0.040000000000000036</v>
      </c>
      <c r="D16" s="131">
        <f t="shared" si="1"/>
        <v>0.040000000000000036</v>
      </c>
      <c r="E16" s="131">
        <f t="shared" si="1"/>
        <v>0.040000000000000036</v>
      </c>
      <c r="F16" s="131">
        <f t="shared" si="1"/>
        <v>0</v>
      </c>
      <c r="G16" s="131">
        <f t="shared" si="1"/>
        <v>0</v>
      </c>
      <c r="H16" s="131">
        <f t="shared" si="1"/>
        <v>0</v>
      </c>
      <c r="I16" s="131">
        <f t="shared" si="1"/>
        <v>0</v>
      </c>
      <c r="J16" s="131">
        <f t="shared" si="1"/>
        <v>0</v>
      </c>
      <c r="K16" s="131">
        <f t="shared" si="1"/>
        <v>0</v>
      </c>
      <c r="L16" s="131">
        <f t="shared" si="1"/>
        <v>0</v>
      </c>
      <c r="M16" s="131">
        <f t="shared" si="1"/>
        <v>0</v>
      </c>
      <c r="N16" s="137">
        <f t="shared" si="1"/>
        <v>0</v>
      </c>
    </row>
    <row r="17" spans="2:13" ht="13.5" thickBot="1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1.13</v>
      </c>
      <c r="C21" s="78">
        <v>1.13</v>
      </c>
      <c r="D21" s="78">
        <v>1.13</v>
      </c>
      <c r="E21" s="78">
        <v>1.13</v>
      </c>
      <c r="F21" s="97">
        <v>1.19</v>
      </c>
      <c r="G21" s="78">
        <v>1.19</v>
      </c>
      <c r="H21" s="78">
        <v>1.19</v>
      </c>
      <c r="I21" s="78">
        <v>1.19</v>
      </c>
      <c r="J21" s="97">
        <v>1.35</v>
      </c>
      <c r="K21" s="78">
        <v>1.35</v>
      </c>
      <c r="L21" s="78">
        <v>1.35</v>
      </c>
      <c r="M21" s="78">
        <v>1.35</v>
      </c>
      <c r="N21" s="78">
        <v>1.35</v>
      </c>
    </row>
    <row r="22" spans="1:14" ht="12.7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32"/>
      <c r="N22" s="117"/>
    </row>
    <row r="23" spans="1:14" s="123" customFormat="1" ht="12.75">
      <c r="A23" s="118" t="s">
        <v>9</v>
      </c>
      <c r="B23" s="119">
        <f aca="true" t="shared" si="2" ref="B23:N23">SUM(B25:B25)</f>
        <v>1.3</v>
      </c>
      <c r="C23" s="119">
        <f t="shared" si="2"/>
        <v>1.3</v>
      </c>
      <c r="D23" s="119">
        <f t="shared" si="2"/>
        <v>1.3</v>
      </c>
      <c r="E23" s="119">
        <f t="shared" si="2"/>
        <v>1.3</v>
      </c>
      <c r="F23" s="119">
        <f t="shared" si="2"/>
        <v>1.3</v>
      </c>
      <c r="G23" s="119">
        <f t="shared" si="2"/>
        <v>1.3</v>
      </c>
      <c r="H23" s="119">
        <f t="shared" si="2"/>
        <v>1.3</v>
      </c>
      <c r="I23" s="119">
        <f t="shared" si="2"/>
        <v>1.3</v>
      </c>
      <c r="J23" s="119">
        <f t="shared" si="2"/>
        <v>1.3</v>
      </c>
      <c r="K23" s="119">
        <f t="shared" si="2"/>
        <v>1.3</v>
      </c>
      <c r="L23" s="119">
        <f t="shared" si="2"/>
        <v>1.3</v>
      </c>
      <c r="M23" s="133">
        <f t="shared" si="2"/>
        <v>1.3</v>
      </c>
      <c r="N23" s="119">
        <f t="shared" si="2"/>
        <v>1.3</v>
      </c>
    </row>
    <row r="24" spans="1:14" s="123" customFormat="1" ht="12.75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34"/>
      <c r="N24" s="122"/>
    </row>
    <row r="25" spans="1:14" s="126" customFormat="1" ht="13.5" thickBot="1">
      <c r="A25" s="124" t="s">
        <v>138</v>
      </c>
      <c r="B25" s="125">
        <v>1.3</v>
      </c>
      <c r="C25" s="125">
        <v>1.3</v>
      </c>
      <c r="D25" s="125">
        <v>1.3</v>
      </c>
      <c r="E25" s="125">
        <v>1.3</v>
      </c>
      <c r="F25" s="125">
        <v>1.3</v>
      </c>
      <c r="G25" s="125">
        <v>1.3</v>
      </c>
      <c r="H25" s="125">
        <v>1.3</v>
      </c>
      <c r="I25" s="125">
        <v>1.3</v>
      </c>
      <c r="J25" s="125">
        <v>1.3</v>
      </c>
      <c r="K25" s="125">
        <v>1.3</v>
      </c>
      <c r="L25" s="125">
        <v>1.3</v>
      </c>
      <c r="M25" s="125">
        <v>1.3</v>
      </c>
      <c r="N25" s="125">
        <v>1.3</v>
      </c>
    </row>
    <row r="26" spans="1:14" ht="12.75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2:14" ht="13.5" thickBot="1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7" customHeight="1" thickBot="1">
      <c r="A28" s="130" t="s">
        <v>6</v>
      </c>
      <c r="B28" s="131">
        <f aca="true" t="shared" si="3" ref="B28:N28">IF((B23-B21)&gt;=0,0,IF((B23-B21)&lt;=0,-(B23-B21)))</f>
        <v>0</v>
      </c>
      <c r="C28" s="131">
        <f t="shared" si="3"/>
        <v>0</v>
      </c>
      <c r="D28" s="131">
        <f t="shared" si="3"/>
        <v>0</v>
      </c>
      <c r="E28" s="131">
        <f t="shared" si="3"/>
        <v>0</v>
      </c>
      <c r="F28" s="135">
        <f>IF((F23-F21)&gt;=0,0,IF((F23-F21)&lt;=0,-(F23-F21)))</f>
        <v>0</v>
      </c>
      <c r="G28" s="131">
        <f t="shared" si="3"/>
        <v>0</v>
      </c>
      <c r="H28" s="131">
        <f t="shared" si="3"/>
        <v>0</v>
      </c>
      <c r="I28" s="131">
        <f t="shared" si="3"/>
        <v>0</v>
      </c>
      <c r="J28" s="131">
        <f t="shared" si="3"/>
        <v>0.050000000000000044</v>
      </c>
      <c r="K28" s="131">
        <f t="shared" si="3"/>
        <v>0.050000000000000044</v>
      </c>
      <c r="L28" s="131">
        <f t="shared" si="3"/>
        <v>0.050000000000000044</v>
      </c>
      <c r="M28" s="136">
        <f t="shared" si="3"/>
        <v>0.050000000000000044</v>
      </c>
      <c r="N28" s="137">
        <f t="shared" si="3"/>
        <v>0.050000000000000044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1.46</v>
      </c>
      <c r="C33" s="78">
        <v>1.46</v>
      </c>
      <c r="D33" s="78">
        <v>1.46</v>
      </c>
      <c r="E33" s="78">
        <v>1.46</v>
      </c>
      <c r="F33" s="97">
        <v>1.32</v>
      </c>
      <c r="G33" s="78">
        <v>1.32</v>
      </c>
      <c r="H33" s="78">
        <v>1.32</v>
      </c>
      <c r="I33" s="78">
        <v>1.32</v>
      </c>
      <c r="J33" s="78">
        <v>1.32</v>
      </c>
      <c r="K33" s="261">
        <v>1.46</v>
      </c>
      <c r="L33" s="78">
        <v>1.46</v>
      </c>
      <c r="M33" s="78">
        <v>1.46</v>
      </c>
      <c r="N33" s="78">
        <v>1.46</v>
      </c>
    </row>
    <row r="34" spans="1:14" ht="12.7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32"/>
      <c r="N34" s="117"/>
    </row>
    <row r="35" spans="1:14" s="123" customFormat="1" ht="12.75">
      <c r="A35" s="118" t="s">
        <v>9</v>
      </c>
      <c r="B35" s="119">
        <f aca="true" t="shared" si="4" ref="B35:N35">SUM(B37:B37)</f>
        <v>1.3</v>
      </c>
      <c r="C35" s="119">
        <f t="shared" si="4"/>
        <v>1.3</v>
      </c>
      <c r="D35" s="119">
        <f t="shared" si="4"/>
        <v>1.3</v>
      </c>
      <c r="E35" s="119">
        <f t="shared" si="4"/>
        <v>1.3</v>
      </c>
      <c r="F35" s="119">
        <f t="shared" si="4"/>
        <v>1.3</v>
      </c>
      <c r="G35" s="119">
        <f t="shared" si="4"/>
        <v>1.3</v>
      </c>
      <c r="H35" s="119">
        <f t="shared" si="4"/>
        <v>1.3</v>
      </c>
      <c r="I35" s="119">
        <f t="shared" si="4"/>
        <v>1.3</v>
      </c>
      <c r="J35" s="119">
        <f t="shared" si="4"/>
        <v>1.3</v>
      </c>
      <c r="K35" s="119">
        <f t="shared" si="4"/>
        <v>1.3</v>
      </c>
      <c r="L35" s="119">
        <f t="shared" si="4"/>
        <v>1.3</v>
      </c>
      <c r="M35" s="133">
        <f t="shared" si="4"/>
        <v>1.3</v>
      </c>
      <c r="N35" s="119">
        <f t="shared" si="4"/>
        <v>1.3</v>
      </c>
    </row>
    <row r="36" spans="1:14" s="123" customFormat="1" ht="12.7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34"/>
      <c r="N36" s="122"/>
    </row>
    <row r="37" spans="1:14" s="123" customFormat="1" ht="13.5" thickBot="1">
      <c r="A37" s="124" t="s">
        <v>138</v>
      </c>
      <c r="B37" s="125">
        <v>1.3</v>
      </c>
      <c r="C37" s="125">
        <v>1.3</v>
      </c>
      <c r="D37" s="125">
        <v>1.3</v>
      </c>
      <c r="E37" s="125">
        <v>1.3</v>
      </c>
      <c r="F37" s="125">
        <v>1.3</v>
      </c>
      <c r="G37" s="125">
        <v>1.3</v>
      </c>
      <c r="H37" s="125">
        <v>1.3</v>
      </c>
      <c r="I37" s="125">
        <v>1.3</v>
      </c>
      <c r="J37" s="125">
        <v>1.3</v>
      </c>
      <c r="K37" s="125">
        <v>1.3</v>
      </c>
      <c r="L37" s="125">
        <v>1.3</v>
      </c>
      <c r="M37" s="125">
        <v>1.3</v>
      </c>
      <c r="N37" s="125">
        <v>1.3</v>
      </c>
    </row>
    <row r="38" spans="1:14" ht="12.75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2:14" ht="13.5" thickBo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  <row r="40" spans="1:14" s="115" customFormat="1" ht="27" customHeight="1" thickBot="1">
      <c r="A40" s="138" t="s">
        <v>6</v>
      </c>
      <c r="B40" s="131">
        <f aca="true" t="shared" si="5" ref="B40:N40">IF((B35-B33)&gt;=0,0,IF((B35-B33)&lt;=0,-(B35-B33)))</f>
        <v>0.15999999999999992</v>
      </c>
      <c r="C40" s="131">
        <f t="shared" si="5"/>
        <v>0.15999999999999992</v>
      </c>
      <c r="D40" s="131">
        <f t="shared" si="5"/>
        <v>0.15999999999999992</v>
      </c>
      <c r="E40" s="131">
        <f t="shared" si="5"/>
        <v>0.15999999999999992</v>
      </c>
      <c r="F40" s="131">
        <f t="shared" si="5"/>
        <v>0.020000000000000018</v>
      </c>
      <c r="G40" s="131">
        <f t="shared" si="5"/>
        <v>0.020000000000000018</v>
      </c>
      <c r="H40" s="131">
        <f t="shared" si="5"/>
        <v>0.020000000000000018</v>
      </c>
      <c r="I40" s="131">
        <f t="shared" si="5"/>
        <v>0.020000000000000018</v>
      </c>
      <c r="J40" s="131">
        <f t="shared" si="5"/>
        <v>0.020000000000000018</v>
      </c>
      <c r="K40" s="131">
        <f t="shared" si="5"/>
        <v>0.15999999999999992</v>
      </c>
      <c r="L40" s="131">
        <f t="shared" si="5"/>
        <v>0.15999999999999992</v>
      </c>
      <c r="M40" s="136">
        <f t="shared" si="5"/>
        <v>0.15999999999999992</v>
      </c>
      <c r="N40" s="137">
        <f t="shared" si="5"/>
        <v>0.15999999999999992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6"/>
    </row>
    <row r="45" spans="1:14" s="63" customFormat="1" ht="12.75">
      <c r="A45" s="77" t="s">
        <v>8</v>
      </c>
      <c r="B45" s="97">
        <v>1.42</v>
      </c>
      <c r="C45" s="78">
        <v>1.42</v>
      </c>
      <c r="D45" s="78">
        <v>1.42</v>
      </c>
      <c r="E45" s="78">
        <v>1.42</v>
      </c>
      <c r="F45" s="97">
        <v>1.33</v>
      </c>
      <c r="G45" s="78">
        <v>1.33</v>
      </c>
      <c r="H45" s="111">
        <v>1.33</v>
      </c>
      <c r="I45" s="111">
        <v>1.33</v>
      </c>
      <c r="J45" s="111">
        <v>1.33</v>
      </c>
      <c r="K45" s="261">
        <v>1.36</v>
      </c>
      <c r="L45" s="111">
        <v>1.36</v>
      </c>
      <c r="M45" s="111">
        <v>1.36</v>
      </c>
      <c r="N45" s="111">
        <v>1.36</v>
      </c>
    </row>
    <row r="46" spans="1:14" ht="12.75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39"/>
      <c r="M46" s="140"/>
      <c r="N46" s="139"/>
    </row>
    <row r="47" spans="1:14" s="123" customFormat="1" ht="12.75">
      <c r="A47" s="118" t="s">
        <v>9</v>
      </c>
      <c r="B47" s="119">
        <f aca="true" t="shared" si="6" ref="B47:N47">SUM(B49:B49)</f>
        <v>1.3</v>
      </c>
      <c r="C47" s="119">
        <f t="shared" si="6"/>
        <v>1.3</v>
      </c>
      <c r="D47" s="119">
        <f t="shared" si="6"/>
        <v>1.3</v>
      </c>
      <c r="E47" s="119">
        <f t="shared" si="6"/>
        <v>1.3</v>
      </c>
      <c r="F47" s="119">
        <f t="shared" si="6"/>
        <v>1.3</v>
      </c>
      <c r="G47" s="119">
        <f t="shared" si="6"/>
        <v>1.3</v>
      </c>
      <c r="H47" s="119">
        <f t="shared" si="6"/>
        <v>1.3</v>
      </c>
      <c r="I47" s="119">
        <f t="shared" si="6"/>
        <v>1.3</v>
      </c>
      <c r="J47" s="119">
        <f t="shared" si="6"/>
        <v>1.3</v>
      </c>
      <c r="K47" s="119">
        <f t="shared" si="6"/>
        <v>1.3</v>
      </c>
      <c r="L47" s="141">
        <f t="shared" si="6"/>
        <v>1.3</v>
      </c>
      <c r="M47" s="141">
        <f t="shared" si="6"/>
        <v>1.3</v>
      </c>
      <c r="N47" s="141">
        <f t="shared" si="6"/>
        <v>1.3</v>
      </c>
    </row>
    <row r="48" spans="1:14" s="123" customFormat="1" ht="12.75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42"/>
      <c r="M48" s="143"/>
      <c r="N48" s="142"/>
    </row>
    <row r="49" spans="1:14" s="123" customFormat="1" ht="13.5" thickBot="1">
      <c r="A49" s="124" t="s">
        <v>138</v>
      </c>
      <c r="B49" s="125">
        <v>1.3</v>
      </c>
      <c r="C49" s="125">
        <v>1.3</v>
      </c>
      <c r="D49" s="125">
        <v>1.3</v>
      </c>
      <c r="E49" s="125">
        <v>1.3</v>
      </c>
      <c r="F49" s="125">
        <v>1.3</v>
      </c>
      <c r="G49" s="125">
        <v>1.3</v>
      </c>
      <c r="H49" s="125">
        <v>1.3</v>
      </c>
      <c r="I49" s="125">
        <v>1.3</v>
      </c>
      <c r="J49" s="125">
        <v>1.3</v>
      </c>
      <c r="K49" s="125">
        <v>1.3</v>
      </c>
      <c r="L49" s="125">
        <v>1.3</v>
      </c>
      <c r="M49" s="125">
        <v>1.3</v>
      </c>
      <c r="N49" s="125">
        <v>1.3</v>
      </c>
    </row>
    <row r="50" spans="1:13" ht="12.7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2:13" ht="13.5" thickBo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4" s="115" customFormat="1" ht="27" customHeight="1" thickBot="1">
      <c r="A52" s="138" t="s">
        <v>6</v>
      </c>
      <c r="B52" s="135">
        <f aca="true" t="shared" si="7" ref="B52:N52">IF((B47-B45)&gt;=0,0,IF((B47-B45)&lt;=0,-(B47-B45)))</f>
        <v>0.11999999999999988</v>
      </c>
      <c r="C52" s="135">
        <f t="shared" si="7"/>
        <v>0.11999999999999988</v>
      </c>
      <c r="D52" s="135">
        <f t="shared" si="7"/>
        <v>0.11999999999999988</v>
      </c>
      <c r="E52" s="135">
        <f t="shared" si="7"/>
        <v>0.11999999999999988</v>
      </c>
      <c r="F52" s="135">
        <f t="shared" si="7"/>
        <v>0.030000000000000027</v>
      </c>
      <c r="G52" s="135">
        <f t="shared" si="7"/>
        <v>0.030000000000000027</v>
      </c>
      <c r="H52" s="135">
        <f t="shared" si="7"/>
        <v>0.030000000000000027</v>
      </c>
      <c r="I52" s="135">
        <f t="shared" si="7"/>
        <v>0.030000000000000027</v>
      </c>
      <c r="J52" s="135">
        <f t="shared" si="7"/>
        <v>0.030000000000000027</v>
      </c>
      <c r="K52" s="135">
        <f t="shared" si="7"/>
        <v>0.06000000000000005</v>
      </c>
      <c r="L52" s="135">
        <f t="shared" si="7"/>
        <v>0.06000000000000005</v>
      </c>
      <c r="M52" s="135">
        <f t="shared" si="7"/>
        <v>0.06000000000000005</v>
      </c>
      <c r="N52" s="214">
        <f t="shared" si="7"/>
        <v>0.06000000000000005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K42:N42"/>
    <mergeCell ref="F18:I18"/>
    <mergeCell ref="J18:N18"/>
    <mergeCell ref="B30:E30"/>
    <mergeCell ref="B42:E42"/>
    <mergeCell ref="B18:E18"/>
    <mergeCell ref="F30:J30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">
    <tabColor theme="9" tint="-0.24997000396251678"/>
  </sheetPr>
  <dimension ref="A2:N52"/>
  <sheetViews>
    <sheetView zoomScale="85" zoomScaleNormal="85" workbookViewId="0" topLeftCell="A37">
      <selection activeCell="K45" sqref="K45:N45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163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7" t="s">
        <v>23</v>
      </c>
      <c r="K7" s="157" t="s">
        <v>24</v>
      </c>
      <c r="L7" s="157" t="s">
        <v>25</v>
      </c>
      <c r="M7" s="157" t="s">
        <v>26</v>
      </c>
      <c r="N7" s="157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0.85</v>
      </c>
      <c r="C9" s="78">
        <v>0.85</v>
      </c>
      <c r="D9" s="78">
        <v>0.85</v>
      </c>
      <c r="E9" s="78">
        <v>0.85</v>
      </c>
      <c r="F9" s="97">
        <v>0.8</v>
      </c>
      <c r="G9" s="78">
        <v>0.8</v>
      </c>
      <c r="H9" s="78">
        <v>0.8</v>
      </c>
      <c r="I9" s="78">
        <v>0.8</v>
      </c>
      <c r="J9" s="97">
        <v>0.92</v>
      </c>
      <c r="K9" s="78">
        <v>0.92</v>
      </c>
      <c r="L9" s="78">
        <v>0.92</v>
      </c>
      <c r="M9" s="78">
        <v>0.92</v>
      </c>
      <c r="N9" s="78">
        <v>0.92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44" customFormat="1" ht="12.75">
      <c r="A11" s="99" t="s">
        <v>9</v>
      </c>
      <c r="B11" s="100">
        <f aca="true" t="shared" si="0" ref="B11:M11">SUM(B13:B13)</f>
        <v>0.94</v>
      </c>
      <c r="C11" s="100">
        <f t="shared" si="0"/>
        <v>0.94</v>
      </c>
      <c r="D11" s="100">
        <f t="shared" si="0"/>
        <v>0.94</v>
      </c>
      <c r="E11" s="100">
        <f t="shared" si="0"/>
        <v>0.94</v>
      </c>
      <c r="F11" s="100">
        <f t="shared" si="0"/>
        <v>0.94</v>
      </c>
      <c r="G11" s="100">
        <f t="shared" si="0"/>
        <v>0.94</v>
      </c>
      <c r="H11" s="100">
        <f t="shared" si="0"/>
        <v>0.94</v>
      </c>
      <c r="I11" s="100">
        <f t="shared" si="0"/>
        <v>0.94</v>
      </c>
      <c r="J11" s="100">
        <f t="shared" si="0"/>
        <v>0.94</v>
      </c>
      <c r="K11" s="100">
        <f t="shared" si="0"/>
        <v>0.94</v>
      </c>
      <c r="L11" s="100">
        <f t="shared" si="0"/>
        <v>0.94</v>
      </c>
      <c r="M11" s="100">
        <f t="shared" si="0"/>
        <v>0.94</v>
      </c>
      <c r="N11" s="100">
        <f>SUM(N13:N13)</f>
        <v>0.94</v>
      </c>
    </row>
    <row r="12" spans="1:14" s="35" customFormat="1" ht="12.75">
      <c r="A12" s="10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5" customFormat="1" ht="13.5" thickBot="1">
      <c r="A13" s="103" t="s">
        <v>136</v>
      </c>
      <c r="B13" s="104">
        <v>0.94</v>
      </c>
      <c r="C13" s="104">
        <v>0.94</v>
      </c>
      <c r="D13" s="104">
        <v>0.94</v>
      </c>
      <c r="E13" s="104">
        <v>0.94</v>
      </c>
      <c r="F13" s="104">
        <v>0.94</v>
      </c>
      <c r="G13" s="104">
        <v>0.94</v>
      </c>
      <c r="H13" s="104">
        <v>0.94</v>
      </c>
      <c r="I13" s="104">
        <v>0.94</v>
      </c>
      <c r="J13" s="104">
        <v>0.94</v>
      </c>
      <c r="K13" s="104">
        <v>0.94</v>
      </c>
      <c r="L13" s="104">
        <v>0.94</v>
      </c>
      <c r="M13" s="104">
        <v>0.94</v>
      </c>
      <c r="N13" s="104">
        <v>0.94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7" customHeight="1" thickBot="1">
      <c r="A16" s="7" t="s">
        <v>6</v>
      </c>
      <c r="B16" s="33">
        <f aca="true" t="shared" si="1" ref="B16:N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0.79</v>
      </c>
      <c r="C21" s="78">
        <v>0.79</v>
      </c>
      <c r="D21" s="78">
        <v>0.79</v>
      </c>
      <c r="E21" s="78">
        <v>0.79</v>
      </c>
      <c r="F21" s="97">
        <v>0.77</v>
      </c>
      <c r="G21" s="78">
        <v>0.77</v>
      </c>
      <c r="H21" s="78">
        <v>0.77</v>
      </c>
      <c r="I21" s="78">
        <v>0.77</v>
      </c>
      <c r="J21" s="97">
        <v>0.93</v>
      </c>
      <c r="K21" s="78">
        <v>0.93</v>
      </c>
      <c r="L21" s="78">
        <v>0.93</v>
      </c>
      <c r="M21" s="78">
        <v>0.93</v>
      </c>
      <c r="N21" s="78">
        <v>0.93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9" t="s">
        <v>9</v>
      </c>
      <c r="B23" s="100">
        <f aca="true" t="shared" si="2" ref="B23:N23">SUM(B25:B25)</f>
        <v>0.94</v>
      </c>
      <c r="C23" s="100">
        <f t="shared" si="2"/>
        <v>0.94</v>
      </c>
      <c r="D23" s="100">
        <f t="shared" si="2"/>
        <v>0.94</v>
      </c>
      <c r="E23" s="100">
        <f t="shared" si="2"/>
        <v>0.94</v>
      </c>
      <c r="F23" s="100">
        <f t="shared" si="2"/>
        <v>0.94</v>
      </c>
      <c r="G23" s="100">
        <f t="shared" si="2"/>
        <v>0.94</v>
      </c>
      <c r="H23" s="100">
        <f t="shared" si="2"/>
        <v>0.94</v>
      </c>
      <c r="I23" s="100">
        <f t="shared" si="2"/>
        <v>0.94</v>
      </c>
      <c r="J23" s="100">
        <f t="shared" si="2"/>
        <v>0.94</v>
      </c>
      <c r="K23" s="100">
        <f t="shared" si="2"/>
        <v>0.94</v>
      </c>
      <c r="L23" s="100">
        <f t="shared" si="2"/>
        <v>0.94</v>
      </c>
      <c r="M23" s="106">
        <f t="shared" si="2"/>
        <v>0.94</v>
      </c>
      <c r="N23" s="100">
        <f t="shared" si="2"/>
        <v>0.94</v>
      </c>
    </row>
    <row r="24" spans="1:14" s="35" customFormat="1" ht="12.75">
      <c r="A24" s="10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5" customFormat="1" ht="13.5" thickBot="1">
      <c r="A25" s="103" t="s">
        <v>136</v>
      </c>
      <c r="B25" s="104">
        <v>0.94</v>
      </c>
      <c r="C25" s="104">
        <v>0.94</v>
      </c>
      <c r="D25" s="104">
        <v>0.94</v>
      </c>
      <c r="E25" s="104">
        <v>0.94</v>
      </c>
      <c r="F25" s="104">
        <v>0.94</v>
      </c>
      <c r="G25" s="104">
        <v>0.94</v>
      </c>
      <c r="H25" s="104">
        <v>0.94</v>
      </c>
      <c r="I25" s="104">
        <v>0.94</v>
      </c>
      <c r="J25" s="104">
        <v>0.94</v>
      </c>
      <c r="K25" s="104">
        <v>0.94</v>
      </c>
      <c r="L25" s="104">
        <v>0.94</v>
      </c>
      <c r="M25" s="104">
        <v>0.94</v>
      </c>
      <c r="N25" s="104">
        <v>0.94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0.87</v>
      </c>
      <c r="C33" s="78">
        <v>0.87</v>
      </c>
      <c r="D33" s="78">
        <v>0.87</v>
      </c>
      <c r="E33" s="78">
        <v>0.87</v>
      </c>
      <c r="F33" s="97">
        <v>0.95</v>
      </c>
      <c r="G33" s="78">
        <v>0.95</v>
      </c>
      <c r="H33" s="78">
        <v>0.95</v>
      </c>
      <c r="I33" s="78">
        <v>0.95</v>
      </c>
      <c r="J33" s="78">
        <v>0.95</v>
      </c>
      <c r="K33" s="97">
        <v>0.99</v>
      </c>
      <c r="L33" s="78">
        <v>0.99</v>
      </c>
      <c r="M33" s="78">
        <v>0.99</v>
      </c>
      <c r="N33" s="78">
        <v>0.99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9" t="s">
        <v>9</v>
      </c>
      <c r="B35" s="107">
        <f aca="true" t="shared" si="4" ref="B35:N35">SUM(B37:B37)</f>
        <v>0.94</v>
      </c>
      <c r="C35" s="107">
        <f t="shared" si="4"/>
        <v>0.94</v>
      </c>
      <c r="D35" s="107">
        <f t="shared" si="4"/>
        <v>0.94</v>
      </c>
      <c r="E35" s="107">
        <f t="shared" si="4"/>
        <v>0.94</v>
      </c>
      <c r="F35" s="107">
        <f t="shared" si="4"/>
        <v>0.94</v>
      </c>
      <c r="G35" s="107">
        <f t="shared" si="4"/>
        <v>0.94</v>
      </c>
      <c r="H35" s="107">
        <f t="shared" si="4"/>
        <v>0.94</v>
      </c>
      <c r="I35" s="107">
        <f t="shared" si="4"/>
        <v>0.94</v>
      </c>
      <c r="J35" s="107">
        <f t="shared" si="4"/>
        <v>0.94</v>
      </c>
      <c r="K35" s="107">
        <f t="shared" si="4"/>
        <v>0.94</v>
      </c>
      <c r="L35" s="107">
        <f t="shared" si="4"/>
        <v>0.94</v>
      </c>
      <c r="M35" s="108">
        <f t="shared" si="4"/>
        <v>0.94</v>
      </c>
      <c r="N35" s="107">
        <f t="shared" si="4"/>
        <v>0.94</v>
      </c>
    </row>
    <row r="36" spans="1:14" s="35" customFormat="1" ht="12.75">
      <c r="A36" s="10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35" customFormat="1" ht="13.5" thickBot="1">
      <c r="A37" s="103" t="s">
        <v>136</v>
      </c>
      <c r="B37" s="104">
        <v>0.94</v>
      </c>
      <c r="C37" s="104">
        <v>0.94</v>
      </c>
      <c r="D37" s="104">
        <v>0.94</v>
      </c>
      <c r="E37" s="104">
        <v>0.94</v>
      </c>
      <c r="F37" s="104">
        <v>0.94</v>
      </c>
      <c r="G37" s="104">
        <v>0.94</v>
      </c>
      <c r="H37" s="104">
        <v>0.94</v>
      </c>
      <c r="I37" s="104">
        <v>0.94</v>
      </c>
      <c r="J37" s="104">
        <v>0.94</v>
      </c>
      <c r="K37" s="104">
        <v>0.94</v>
      </c>
      <c r="L37" s="104">
        <v>0.94</v>
      </c>
      <c r="M37" s="104">
        <v>0.94</v>
      </c>
      <c r="N37" s="104">
        <v>0.94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0.010000000000000009</v>
      </c>
      <c r="G40" s="33">
        <f t="shared" si="5"/>
        <v>0.010000000000000009</v>
      </c>
      <c r="H40" s="33">
        <f t="shared" si="5"/>
        <v>0.010000000000000009</v>
      </c>
      <c r="I40" s="33">
        <f t="shared" si="5"/>
        <v>0.010000000000000009</v>
      </c>
      <c r="J40" s="33">
        <f t="shared" si="5"/>
        <v>0.010000000000000009</v>
      </c>
      <c r="K40" s="33">
        <f t="shared" si="5"/>
        <v>0.050000000000000044</v>
      </c>
      <c r="L40" s="33">
        <f t="shared" si="5"/>
        <v>0.050000000000000044</v>
      </c>
      <c r="M40" s="85">
        <f t="shared" si="5"/>
        <v>0.050000000000000044</v>
      </c>
      <c r="N40" s="34">
        <f t="shared" si="5"/>
        <v>0.050000000000000044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0.99</v>
      </c>
      <c r="C45" s="78">
        <v>0.99</v>
      </c>
      <c r="D45" s="78">
        <v>0.99</v>
      </c>
      <c r="E45" s="78">
        <v>0.99</v>
      </c>
      <c r="F45" s="97">
        <v>0.9</v>
      </c>
      <c r="G45" s="78">
        <v>0.9</v>
      </c>
      <c r="H45" s="111">
        <v>0.9</v>
      </c>
      <c r="I45" s="111">
        <v>0.9</v>
      </c>
      <c r="J45" s="111">
        <v>0.9</v>
      </c>
      <c r="K45" s="97">
        <v>0.83</v>
      </c>
      <c r="L45" s="111">
        <v>0.83</v>
      </c>
      <c r="M45" s="111">
        <v>0.83</v>
      </c>
      <c r="N45" s="111">
        <v>0.83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9" t="s">
        <v>9</v>
      </c>
      <c r="B47" s="100">
        <f aca="true" t="shared" si="6" ref="B47:N47">SUM(B49:B49)</f>
        <v>0.94</v>
      </c>
      <c r="C47" s="100">
        <f t="shared" si="6"/>
        <v>0.94</v>
      </c>
      <c r="D47" s="100">
        <f t="shared" si="6"/>
        <v>0.94</v>
      </c>
      <c r="E47" s="100">
        <f t="shared" si="6"/>
        <v>0.94</v>
      </c>
      <c r="F47" s="100">
        <f t="shared" si="6"/>
        <v>0.94</v>
      </c>
      <c r="G47" s="100">
        <f t="shared" si="6"/>
        <v>0.94</v>
      </c>
      <c r="H47" s="100">
        <f t="shared" si="6"/>
        <v>0.94</v>
      </c>
      <c r="I47" s="100">
        <f t="shared" si="6"/>
        <v>0.94</v>
      </c>
      <c r="J47" s="100">
        <f t="shared" si="6"/>
        <v>0.94</v>
      </c>
      <c r="K47" s="100">
        <f t="shared" si="6"/>
        <v>0.94</v>
      </c>
      <c r="L47" s="110">
        <f t="shared" si="6"/>
        <v>0.94</v>
      </c>
      <c r="M47" s="110">
        <f t="shared" si="6"/>
        <v>0.94</v>
      </c>
      <c r="N47" s="110">
        <f t="shared" si="6"/>
        <v>0.94</v>
      </c>
    </row>
    <row r="48" spans="1:14" s="35" customFormat="1" ht="12.75">
      <c r="A48" s="10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35" customFormat="1" ht="13.5" thickBot="1">
      <c r="A49" s="103" t="s">
        <v>136</v>
      </c>
      <c r="B49" s="104">
        <v>0.94</v>
      </c>
      <c r="C49" s="104">
        <v>0.94</v>
      </c>
      <c r="D49" s="104">
        <v>0.94</v>
      </c>
      <c r="E49" s="104">
        <v>0.94</v>
      </c>
      <c r="F49" s="104">
        <v>0.94</v>
      </c>
      <c r="G49" s="104">
        <v>0.94</v>
      </c>
      <c r="H49" s="104">
        <v>0.94</v>
      </c>
      <c r="I49" s="104">
        <v>0.94</v>
      </c>
      <c r="J49" s="104">
        <v>0.94</v>
      </c>
      <c r="K49" s="104">
        <v>0.94</v>
      </c>
      <c r="L49" s="104">
        <v>0.94</v>
      </c>
      <c r="M49" s="104">
        <v>0.94</v>
      </c>
      <c r="N49" s="104">
        <v>0.94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0.050000000000000044</v>
      </c>
      <c r="C52" s="41">
        <f t="shared" si="7"/>
        <v>0.050000000000000044</v>
      </c>
      <c r="D52" s="41">
        <f t="shared" si="7"/>
        <v>0.050000000000000044</v>
      </c>
      <c r="E52" s="41">
        <f t="shared" si="7"/>
        <v>0.050000000000000044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13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K42:N42"/>
    <mergeCell ref="F18:I18"/>
    <mergeCell ref="J18:N18"/>
    <mergeCell ref="B30:E30"/>
    <mergeCell ref="B42:E42"/>
    <mergeCell ref="B18:E18"/>
    <mergeCell ref="F30:J30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theme="9" tint="-0.24997000396251678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114" customWidth="1"/>
    <col min="2" max="16384" width="11.421875" style="114" customWidth="1"/>
  </cols>
  <sheetData>
    <row r="1" ht="12.75"/>
    <row r="2" spans="1:14" ht="12.75">
      <c r="A2" s="299" t="s">
        <v>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 ht="12.75">
      <c r="A3" s="299" t="s">
        <v>164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7" t="s">
        <v>23</v>
      </c>
      <c r="K7" s="157" t="s">
        <v>24</v>
      </c>
      <c r="L7" s="157" t="s">
        <v>25</v>
      </c>
      <c r="M7" s="157" t="s">
        <v>26</v>
      </c>
      <c r="N7" s="157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0.35</v>
      </c>
      <c r="C9" s="78">
        <v>0.35</v>
      </c>
      <c r="D9" s="78">
        <v>0.35</v>
      </c>
      <c r="E9" s="78">
        <v>0.35</v>
      </c>
      <c r="F9" s="97">
        <v>0.35</v>
      </c>
      <c r="G9" s="78">
        <v>0.35</v>
      </c>
      <c r="H9" s="78">
        <v>0.35</v>
      </c>
      <c r="I9" s="78">
        <v>0.35</v>
      </c>
      <c r="J9" s="97">
        <v>0.36</v>
      </c>
      <c r="K9" s="78">
        <v>0.36</v>
      </c>
      <c r="L9" s="78">
        <v>0.36</v>
      </c>
      <c r="M9" s="78">
        <v>0.36</v>
      </c>
      <c r="N9" s="78">
        <v>0.36</v>
      </c>
    </row>
    <row r="10" spans="1:14" ht="12.7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1:14" s="120" customFormat="1" ht="12.75">
      <c r="A11" s="118" t="s">
        <v>9</v>
      </c>
      <c r="B11" s="119">
        <f aca="true" t="shared" si="0" ref="B11:M11">SUM(B13:B13)</f>
        <v>0.28</v>
      </c>
      <c r="C11" s="119">
        <f t="shared" si="0"/>
        <v>0.28</v>
      </c>
      <c r="D11" s="119">
        <f t="shared" si="0"/>
        <v>0.28</v>
      </c>
      <c r="E11" s="119">
        <f t="shared" si="0"/>
        <v>0.28</v>
      </c>
      <c r="F11" s="119">
        <f t="shared" si="0"/>
        <v>0.28</v>
      </c>
      <c r="G11" s="119">
        <f t="shared" si="0"/>
        <v>0.28</v>
      </c>
      <c r="H11" s="119">
        <f t="shared" si="0"/>
        <v>0.28</v>
      </c>
      <c r="I11" s="119">
        <f t="shared" si="0"/>
        <v>0.28</v>
      </c>
      <c r="J11" s="119">
        <f t="shared" si="0"/>
        <v>0.28</v>
      </c>
      <c r="K11" s="119">
        <f t="shared" si="0"/>
        <v>0.28</v>
      </c>
      <c r="L11" s="119">
        <f t="shared" si="0"/>
        <v>0.28</v>
      </c>
      <c r="M11" s="119">
        <f t="shared" si="0"/>
        <v>0.28</v>
      </c>
      <c r="N11" s="119">
        <f>SUM(N13:N13)</f>
        <v>0.28</v>
      </c>
    </row>
    <row r="12" spans="1:14" s="123" customFormat="1" ht="12.7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s="126" customFormat="1" ht="13.5" thickBot="1">
      <c r="A13" s="124" t="s">
        <v>140</v>
      </c>
      <c r="B13" s="125">
        <v>0.28</v>
      </c>
      <c r="C13" s="125">
        <v>0.28</v>
      </c>
      <c r="D13" s="125">
        <v>0.28</v>
      </c>
      <c r="E13" s="125">
        <v>0.28</v>
      </c>
      <c r="F13" s="125">
        <v>0.28</v>
      </c>
      <c r="G13" s="125">
        <v>0.28</v>
      </c>
      <c r="H13" s="125">
        <v>0.28</v>
      </c>
      <c r="I13" s="125">
        <v>0.28</v>
      </c>
      <c r="J13" s="125">
        <v>0.28</v>
      </c>
      <c r="K13" s="125">
        <v>0.28</v>
      </c>
      <c r="L13" s="125">
        <v>0.28</v>
      </c>
      <c r="M13" s="125">
        <v>0.28</v>
      </c>
      <c r="N13" s="125">
        <v>0.28</v>
      </c>
    </row>
    <row r="14" spans="1:14" ht="12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2:14" ht="13.5" thickBot="1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27" customHeight="1" thickBot="1">
      <c r="A16" s="130" t="s">
        <v>6</v>
      </c>
      <c r="B16" s="131">
        <f aca="true" t="shared" si="1" ref="B16:N16">IF((B11-B9)&gt;=0,0,IF((B11-B9)&lt;=0,-(B11-B9)))</f>
        <v>0.06999999999999995</v>
      </c>
      <c r="C16" s="131">
        <f t="shared" si="1"/>
        <v>0.06999999999999995</v>
      </c>
      <c r="D16" s="131">
        <f t="shared" si="1"/>
        <v>0.06999999999999995</v>
      </c>
      <c r="E16" s="131">
        <f t="shared" si="1"/>
        <v>0.06999999999999995</v>
      </c>
      <c r="F16" s="131">
        <f t="shared" si="1"/>
        <v>0.06999999999999995</v>
      </c>
      <c r="G16" s="131">
        <f t="shared" si="1"/>
        <v>0.06999999999999995</v>
      </c>
      <c r="H16" s="131">
        <f t="shared" si="1"/>
        <v>0.06999999999999995</v>
      </c>
      <c r="I16" s="131">
        <f t="shared" si="1"/>
        <v>0.06999999999999995</v>
      </c>
      <c r="J16" s="131">
        <f t="shared" si="1"/>
        <v>0.07999999999999996</v>
      </c>
      <c r="K16" s="131">
        <f t="shared" si="1"/>
        <v>0.07999999999999996</v>
      </c>
      <c r="L16" s="131">
        <f t="shared" si="1"/>
        <v>0.07999999999999996</v>
      </c>
      <c r="M16" s="131">
        <f t="shared" si="1"/>
        <v>0.07999999999999996</v>
      </c>
      <c r="N16" s="137">
        <f t="shared" si="1"/>
        <v>0.07999999999999996</v>
      </c>
    </row>
    <row r="17" spans="2:13" ht="13.5" thickBot="1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0.35</v>
      </c>
      <c r="C21" s="78">
        <v>0.35</v>
      </c>
      <c r="D21" s="78">
        <v>0.35</v>
      </c>
      <c r="E21" s="78">
        <v>0.35</v>
      </c>
      <c r="F21" s="97">
        <v>0.38</v>
      </c>
      <c r="G21" s="78">
        <v>0.38</v>
      </c>
      <c r="H21" s="78">
        <v>0.38</v>
      </c>
      <c r="I21" s="78">
        <v>0.38</v>
      </c>
      <c r="J21" s="97">
        <v>0.36</v>
      </c>
      <c r="K21" s="78">
        <v>0.36</v>
      </c>
      <c r="L21" s="78">
        <v>0.36</v>
      </c>
      <c r="M21" s="78">
        <v>0.36</v>
      </c>
      <c r="N21" s="78">
        <v>0.36</v>
      </c>
    </row>
    <row r="22" spans="1:14" ht="12.7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32"/>
      <c r="N22" s="117"/>
    </row>
    <row r="23" spans="1:14" s="123" customFormat="1" ht="12.75">
      <c r="A23" s="118" t="s">
        <v>9</v>
      </c>
      <c r="B23" s="119">
        <f aca="true" t="shared" si="2" ref="B23:N23">SUM(B25:B25)</f>
        <v>0.28</v>
      </c>
      <c r="C23" s="119">
        <f t="shared" si="2"/>
        <v>0.28</v>
      </c>
      <c r="D23" s="119">
        <f t="shared" si="2"/>
        <v>0.28</v>
      </c>
      <c r="E23" s="119">
        <f t="shared" si="2"/>
        <v>0.28</v>
      </c>
      <c r="F23" s="119">
        <f t="shared" si="2"/>
        <v>0.28</v>
      </c>
      <c r="G23" s="119">
        <f t="shared" si="2"/>
        <v>0.28</v>
      </c>
      <c r="H23" s="119">
        <f t="shared" si="2"/>
        <v>0.28</v>
      </c>
      <c r="I23" s="119">
        <f t="shared" si="2"/>
        <v>0.28</v>
      </c>
      <c r="J23" s="119">
        <f t="shared" si="2"/>
        <v>0.28</v>
      </c>
      <c r="K23" s="119">
        <f t="shared" si="2"/>
        <v>0.28</v>
      </c>
      <c r="L23" s="119">
        <f t="shared" si="2"/>
        <v>0.28</v>
      </c>
      <c r="M23" s="133">
        <f t="shared" si="2"/>
        <v>0.28</v>
      </c>
      <c r="N23" s="119">
        <f t="shared" si="2"/>
        <v>0.28</v>
      </c>
    </row>
    <row r="24" spans="1:14" s="123" customFormat="1" ht="12.75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34"/>
      <c r="N24" s="122"/>
    </row>
    <row r="25" spans="1:14" s="126" customFormat="1" ht="13.5" thickBot="1">
      <c r="A25" s="124" t="s">
        <v>140</v>
      </c>
      <c r="B25" s="125">
        <v>0.28</v>
      </c>
      <c r="C25" s="125">
        <v>0.28</v>
      </c>
      <c r="D25" s="125">
        <v>0.28</v>
      </c>
      <c r="E25" s="125">
        <v>0.28</v>
      </c>
      <c r="F25" s="125">
        <v>0.28</v>
      </c>
      <c r="G25" s="125">
        <v>0.28</v>
      </c>
      <c r="H25" s="125">
        <v>0.28</v>
      </c>
      <c r="I25" s="125">
        <v>0.28</v>
      </c>
      <c r="J25" s="125">
        <v>0.28</v>
      </c>
      <c r="K25" s="125">
        <v>0.28</v>
      </c>
      <c r="L25" s="125">
        <v>0.28</v>
      </c>
      <c r="M25" s="125">
        <v>0.28</v>
      </c>
      <c r="N25" s="125">
        <v>0.28</v>
      </c>
    </row>
    <row r="26" spans="1:14" ht="12.75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</row>
    <row r="27" spans="2:14" ht="13.5" thickBot="1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7" customHeight="1" thickBot="1">
      <c r="A28" s="130" t="s">
        <v>6</v>
      </c>
      <c r="B28" s="131">
        <f aca="true" t="shared" si="3" ref="B28:N28">IF((B23-B21)&gt;=0,0,IF((B23-B21)&lt;=0,-(B23-B21)))</f>
        <v>0.06999999999999995</v>
      </c>
      <c r="C28" s="131">
        <f t="shared" si="3"/>
        <v>0.06999999999999995</v>
      </c>
      <c r="D28" s="131">
        <f t="shared" si="3"/>
        <v>0.06999999999999995</v>
      </c>
      <c r="E28" s="131">
        <f t="shared" si="3"/>
        <v>0.06999999999999995</v>
      </c>
      <c r="F28" s="135">
        <f>IF((F23-F21)&gt;=0,0,IF((F23-F21)&lt;=0,-(F23-F21)))</f>
        <v>0.09999999999999998</v>
      </c>
      <c r="G28" s="131">
        <f t="shared" si="3"/>
        <v>0.09999999999999998</v>
      </c>
      <c r="H28" s="131">
        <f t="shared" si="3"/>
        <v>0.09999999999999998</v>
      </c>
      <c r="I28" s="131">
        <f t="shared" si="3"/>
        <v>0.09999999999999998</v>
      </c>
      <c r="J28" s="131">
        <f t="shared" si="3"/>
        <v>0.07999999999999996</v>
      </c>
      <c r="K28" s="131">
        <f t="shared" si="3"/>
        <v>0.07999999999999996</v>
      </c>
      <c r="L28" s="131">
        <f t="shared" si="3"/>
        <v>0.07999999999999996</v>
      </c>
      <c r="M28" s="136">
        <f t="shared" si="3"/>
        <v>0.07999999999999996</v>
      </c>
      <c r="N28" s="137">
        <f t="shared" si="3"/>
        <v>0.07999999999999996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0.35</v>
      </c>
      <c r="C33" s="78">
        <v>0.35</v>
      </c>
      <c r="D33" s="78">
        <v>0.35</v>
      </c>
      <c r="E33" s="78">
        <v>0.35</v>
      </c>
      <c r="F33" s="97">
        <v>0.35</v>
      </c>
      <c r="G33" s="78">
        <v>0.35</v>
      </c>
      <c r="H33" s="78">
        <v>0.35</v>
      </c>
      <c r="I33" s="78">
        <v>0.35</v>
      </c>
      <c r="J33" s="78">
        <v>0.35</v>
      </c>
      <c r="K33" s="97">
        <v>0.38</v>
      </c>
      <c r="L33" s="78">
        <v>0.38</v>
      </c>
      <c r="M33" s="78">
        <v>0.38</v>
      </c>
      <c r="N33" s="78">
        <v>0.38</v>
      </c>
    </row>
    <row r="34" spans="1:14" ht="12.7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32"/>
      <c r="N34" s="117"/>
    </row>
    <row r="35" spans="1:14" s="123" customFormat="1" ht="12.75">
      <c r="A35" s="118" t="s">
        <v>9</v>
      </c>
      <c r="B35" s="119">
        <f aca="true" t="shared" si="4" ref="B35:N35">SUM(B37:B37)</f>
        <v>0.28</v>
      </c>
      <c r="C35" s="119">
        <f t="shared" si="4"/>
        <v>0.28</v>
      </c>
      <c r="D35" s="119">
        <f t="shared" si="4"/>
        <v>0.28</v>
      </c>
      <c r="E35" s="119">
        <f t="shared" si="4"/>
        <v>0.28</v>
      </c>
      <c r="F35" s="119">
        <f t="shared" si="4"/>
        <v>0.28</v>
      </c>
      <c r="G35" s="119">
        <f t="shared" si="4"/>
        <v>0.28</v>
      </c>
      <c r="H35" s="119">
        <f t="shared" si="4"/>
        <v>0.28</v>
      </c>
      <c r="I35" s="119">
        <f t="shared" si="4"/>
        <v>0.28</v>
      </c>
      <c r="J35" s="119">
        <f t="shared" si="4"/>
        <v>0.28</v>
      </c>
      <c r="K35" s="119">
        <f t="shared" si="4"/>
        <v>0.28</v>
      </c>
      <c r="L35" s="119">
        <f t="shared" si="4"/>
        <v>0.28</v>
      </c>
      <c r="M35" s="133">
        <f t="shared" si="4"/>
        <v>0.28</v>
      </c>
      <c r="N35" s="119">
        <f t="shared" si="4"/>
        <v>0.28</v>
      </c>
    </row>
    <row r="36" spans="1:14" s="123" customFormat="1" ht="12.7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34"/>
      <c r="N36" s="122"/>
    </row>
    <row r="37" spans="1:14" s="123" customFormat="1" ht="13.5" thickBot="1">
      <c r="A37" s="124" t="s">
        <v>140</v>
      </c>
      <c r="B37" s="125">
        <v>0.28</v>
      </c>
      <c r="C37" s="125">
        <v>0.28</v>
      </c>
      <c r="D37" s="125">
        <v>0.28</v>
      </c>
      <c r="E37" s="125">
        <v>0.28</v>
      </c>
      <c r="F37" s="125">
        <v>0.28</v>
      </c>
      <c r="G37" s="125">
        <v>0.28</v>
      </c>
      <c r="H37" s="125">
        <v>0.28</v>
      </c>
      <c r="I37" s="125">
        <v>0.28</v>
      </c>
      <c r="J37" s="125">
        <v>0.28</v>
      </c>
      <c r="K37" s="125">
        <v>0.28</v>
      </c>
      <c r="L37" s="125">
        <v>0.28</v>
      </c>
      <c r="M37" s="125">
        <v>0.28</v>
      </c>
      <c r="N37" s="125">
        <v>0.28</v>
      </c>
    </row>
    <row r="38" spans="1:14" ht="12.75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2:14" ht="13.5" thickBo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  <row r="40" spans="1:14" s="115" customFormat="1" ht="27" customHeight="1" thickBot="1">
      <c r="A40" s="138" t="s">
        <v>6</v>
      </c>
      <c r="B40" s="131">
        <f aca="true" t="shared" si="5" ref="B40:N40">IF((B35-B33)&gt;=0,0,IF((B35-B33)&lt;=0,-(B35-B33)))</f>
        <v>0.06999999999999995</v>
      </c>
      <c r="C40" s="131">
        <f t="shared" si="5"/>
        <v>0.06999999999999995</v>
      </c>
      <c r="D40" s="131">
        <f t="shared" si="5"/>
        <v>0.06999999999999995</v>
      </c>
      <c r="E40" s="131">
        <f t="shared" si="5"/>
        <v>0.06999999999999995</v>
      </c>
      <c r="F40" s="131">
        <f t="shared" si="5"/>
        <v>0.06999999999999995</v>
      </c>
      <c r="G40" s="131">
        <f t="shared" si="5"/>
        <v>0.06999999999999995</v>
      </c>
      <c r="H40" s="131">
        <f t="shared" si="5"/>
        <v>0.06999999999999995</v>
      </c>
      <c r="I40" s="131">
        <f t="shared" si="5"/>
        <v>0.06999999999999995</v>
      </c>
      <c r="J40" s="131">
        <f t="shared" si="5"/>
        <v>0.06999999999999995</v>
      </c>
      <c r="K40" s="131">
        <f t="shared" si="5"/>
        <v>0.09999999999999998</v>
      </c>
      <c r="L40" s="131">
        <f t="shared" si="5"/>
        <v>0.09999999999999998</v>
      </c>
      <c r="M40" s="136">
        <f t="shared" si="5"/>
        <v>0.09999999999999998</v>
      </c>
      <c r="N40" s="137">
        <f t="shared" si="5"/>
        <v>0.09999999999999998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0.39</v>
      </c>
      <c r="C45" s="78">
        <v>0.39</v>
      </c>
      <c r="D45" s="78">
        <v>0.39</v>
      </c>
      <c r="E45" s="78">
        <v>0.39</v>
      </c>
      <c r="F45" s="97">
        <v>0.38</v>
      </c>
      <c r="G45" s="78">
        <v>0.38</v>
      </c>
      <c r="H45" s="111">
        <v>0.38</v>
      </c>
      <c r="I45" s="111">
        <v>0.38</v>
      </c>
      <c r="J45" s="111">
        <v>0.38</v>
      </c>
      <c r="K45" s="97">
        <v>0.36</v>
      </c>
      <c r="L45" s="111">
        <v>0.36</v>
      </c>
      <c r="M45" s="111">
        <v>0.36</v>
      </c>
      <c r="N45" s="111">
        <v>0.36</v>
      </c>
    </row>
    <row r="46" spans="1:14" ht="12.75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39"/>
      <c r="M46" s="140"/>
      <c r="N46" s="139"/>
    </row>
    <row r="47" spans="1:14" s="123" customFormat="1" ht="12.75">
      <c r="A47" s="118" t="s">
        <v>9</v>
      </c>
      <c r="B47" s="119">
        <f aca="true" t="shared" si="6" ref="B47:N47">SUM(B49:B49)</f>
        <v>0.28</v>
      </c>
      <c r="C47" s="119">
        <f t="shared" si="6"/>
        <v>0.28</v>
      </c>
      <c r="D47" s="119">
        <f t="shared" si="6"/>
        <v>0.28</v>
      </c>
      <c r="E47" s="119">
        <f t="shared" si="6"/>
        <v>0.28</v>
      </c>
      <c r="F47" s="119">
        <f t="shared" si="6"/>
        <v>0.28</v>
      </c>
      <c r="G47" s="119">
        <f t="shared" si="6"/>
        <v>0.28</v>
      </c>
      <c r="H47" s="119">
        <f t="shared" si="6"/>
        <v>0.28</v>
      </c>
      <c r="I47" s="119">
        <f t="shared" si="6"/>
        <v>0.28</v>
      </c>
      <c r="J47" s="119">
        <f t="shared" si="6"/>
        <v>0.28</v>
      </c>
      <c r="K47" s="119">
        <f t="shared" si="6"/>
        <v>0.28</v>
      </c>
      <c r="L47" s="141">
        <f t="shared" si="6"/>
        <v>0.28</v>
      </c>
      <c r="M47" s="141">
        <f t="shared" si="6"/>
        <v>0.28</v>
      </c>
      <c r="N47" s="141">
        <f t="shared" si="6"/>
        <v>0.28</v>
      </c>
    </row>
    <row r="48" spans="1:14" s="123" customFormat="1" ht="12.75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42"/>
      <c r="M48" s="143"/>
      <c r="N48" s="142"/>
    </row>
    <row r="49" spans="1:14" s="123" customFormat="1" ht="13.5" thickBot="1">
      <c r="A49" s="124" t="s">
        <v>140</v>
      </c>
      <c r="B49" s="125">
        <v>0.28</v>
      </c>
      <c r="C49" s="125">
        <v>0.28</v>
      </c>
      <c r="D49" s="125">
        <v>0.28</v>
      </c>
      <c r="E49" s="125">
        <v>0.28</v>
      </c>
      <c r="F49" s="125">
        <v>0.28</v>
      </c>
      <c r="G49" s="125">
        <v>0.28</v>
      </c>
      <c r="H49" s="125">
        <v>0.28</v>
      </c>
      <c r="I49" s="125">
        <v>0.28</v>
      </c>
      <c r="J49" s="125">
        <v>0.28</v>
      </c>
      <c r="K49" s="125">
        <v>0.28</v>
      </c>
      <c r="L49" s="125">
        <v>0.28</v>
      </c>
      <c r="M49" s="125">
        <v>0.28</v>
      </c>
      <c r="N49" s="125">
        <v>0.28</v>
      </c>
    </row>
    <row r="50" spans="1:13" ht="12.75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2:13" ht="13.5" thickBo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4" s="115" customFormat="1" ht="27" customHeight="1" thickBot="1">
      <c r="A52" s="138" t="s">
        <v>6</v>
      </c>
      <c r="B52" s="135">
        <f aca="true" t="shared" si="7" ref="B52:N52">IF((B47-B45)&gt;=0,0,IF((B47-B45)&lt;=0,-(B47-B45)))</f>
        <v>0.10999999999999999</v>
      </c>
      <c r="C52" s="135">
        <f t="shared" si="7"/>
        <v>0.10999999999999999</v>
      </c>
      <c r="D52" s="135">
        <f t="shared" si="7"/>
        <v>0.10999999999999999</v>
      </c>
      <c r="E52" s="135">
        <f t="shared" si="7"/>
        <v>0.10999999999999999</v>
      </c>
      <c r="F52" s="135">
        <f t="shared" si="7"/>
        <v>0.09999999999999998</v>
      </c>
      <c r="G52" s="135">
        <f t="shared" si="7"/>
        <v>0.09999999999999998</v>
      </c>
      <c r="H52" s="135">
        <f t="shared" si="7"/>
        <v>0.09999999999999998</v>
      </c>
      <c r="I52" s="135">
        <f t="shared" si="7"/>
        <v>0.09999999999999998</v>
      </c>
      <c r="J52" s="135">
        <f t="shared" si="7"/>
        <v>0.09999999999999998</v>
      </c>
      <c r="K52" s="135">
        <f t="shared" si="7"/>
        <v>0.07999999999999996</v>
      </c>
      <c r="L52" s="135">
        <f t="shared" si="7"/>
        <v>0.07999999999999996</v>
      </c>
      <c r="M52" s="135">
        <f t="shared" si="7"/>
        <v>0.07999999999999996</v>
      </c>
      <c r="N52" s="214">
        <f t="shared" si="7"/>
        <v>0.07999999999999996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K30:N30"/>
    <mergeCell ref="F42:J42"/>
    <mergeCell ref="K42:N42"/>
    <mergeCell ref="F18:I18"/>
    <mergeCell ref="J18:N18"/>
    <mergeCell ref="B30:E30"/>
    <mergeCell ref="B42:E42"/>
    <mergeCell ref="B18:E18"/>
    <mergeCell ref="F30:J30"/>
  </mergeCells>
  <conditionalFormatting sqref="B28:N28 B40:N40 B52:N52 B16:N16">
    <cfRule type="cellIs" priority="1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3"/>
  <rowBreaks count="1" manualBreakCount="1">
    <brk id="29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162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1.16</v>
      </c>
      <c r="C9" s="78">
        <v>1.16</v>
      </c>
      <c r="D9" s="78">
        <v>1.16</v>
      </c>
      <c r="E9" s="78">
        <v>1.16</v>
      </c>
      <c r="F9" s="97">
        <v>1.22</v>
      </c>
      <c r="G9" s="78">
        <v>1.22</v>
      </c>
      <c r="H9" s="78">
        <v>1.22</v>
      </c>
      <c r="I9" s="78">
        <v>1.22</v>
      </c>
      <c r="J9" s="97">
        <v>1.2</v>
      </c>
      <c r="K9" s="78">
        <v>1.2</v>
      </c>
      <c r="L9" s="78">
        <v>1.2</v>
      </c>
      <c r="M9" s="78">
        <v>1.2</v>
      </c>
      <c r="N9" s="78">
        <v>1.2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144" customFormat="1" ht="12.75">
      <c r="A11" s="99" t="s">
        <v>9</v>
      </c>
      <c r="B11" s="100">
        <f aca="true" t="shared" si="0" ref="B11:L11">SUM(B13:B13)</f>
        <v>1.2</v>
      </c>
      <c r="C11" s="100">
        <f t="shared" si="0"/>
        <v>1.2</v>
      </c>
      <c r="D11" s="100">
        <f t="shared" si="0"/>
        <v>1.2</v>
      </c>
      <c r="E11" s="100">
        <f t="shared" si="0"/>
        <v>1.2</v>
      </c>
      <c r="F11" s="100">
        <f t="shared" si="0"/>
        <v>1.2</v>
      </c>
      <c r="G11" s="100">
        <f t="shared" si="0"/>
        <v>1.2</v>
      </c>
      <c r="H11" s="100">
        <f t="shared" si="0"/>
        <v>1.2</v>
      </c>
      <c r="I11" s="100">
        <f t="shared" si="0"/>
        <v>1.2</v>
      </c>
      <c r="J11" s="100">
        <f t="shared" si="0"/>
        <v>1.2</v>
      </c>
      <c r="K11" s="100">
        <f t="shared" si="0"/>
        <v>1.2</v>
      </c>
      <c r="L11" s="100">
        <f t="shared" si="0"/>
        <v>1.2</v>
      </c>
      <c r="M11" s="100">
        <f>SUM(M13:M13)</f>
        <v>1.2</v>
      </c>
      <c r="N11" s="100">
        <f>SUM(N13:N13)</f>
        <v>1.2</v>
      </c>
    </row>
    <row r="12" spans="1:14" s="35" customFormat="1" ht="12.75">
      <c r="A12" s="10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05" customFormat="1" ht="13.5" thickBot="1">
      <c r="A13" s="103" t="s">
        <v>184</v>
      </c>
      <c r="B13" s="104">
        <v>1.2</v>
      </c>
      <c r="C13" s="104">
        <v>1.2</v>
      </c>
      <c r="D13" s="104">
        <v>1.2</v>
      </c>
      <c r="E13" s="104">
        <v>1.2</v>
      </c>
      <c r="F13" s="104">
        <v>1.2</v>
      </c>
      <c r="G13" s="104">
        <v>1.2</v>
      </c>
      <c r="H13" s="104">
        <v>1.2</v>
      </c>
      <c r="I13" s="104">
        <v>1.2</v>
      </c>
      <c r="J13" s="104">
        <v>1.2</v>
      </c>
      <c r="K13" s="104">
        <v>1.2</v>
      </c>
      <c r="L13" s="104">
        <v>1.2</v>
      </c>
      <c r="M13" s="104">
        <v>1.2</v>
      </c>
      <c r="N13" s="104">
        <v>1.2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2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63"/>
      <c r="N15" s="19"/>
    </row>
    <row r="16" spans="1:14" ht="27" customHeight="1" thickBot="1">
      <c r="A16" s="7" t="s">
        <v>6</v>
      </c>
      <c r="B16" s="33">
        <f aca="true" t="shared" si="1" ref="B16:L16">IF((B11-B9)&gt;=0,0,IF((B11-B9)&lt;=0,-(B11-B9)))</f>
        <v>0</v>
      </c>
      <c r="C16" s="33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0.020000000000000018</v>
      </c>
      <c r="G16" s="33">
        <f t="shared" si="1"/>
        <v>0.020000000000000018</v>
      </c>
      <c r="H16" s="33">
        <f t="shared" si="1"/>
        <v>0.020000000000000018</v>
      </c>
      <c r="I16" s="33">
        <f t="shared" si="1"/>
        <v>0.020000000000000018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>IF((M11-M9)&gt;=0,0,IF((M11-M9)&lt;=0,-(M11-M9)))</f>
        <v>0</v>
      </c>
      <c r="N16" s="34">
        <f>IF((N11-N9)&gt;=0,0,IF((N11-N9)&lt;=0,-(N11-N9)))</f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1.17</v>
      </c>
      <c r="C21" s="78">
        <v>1.17</v>
      </c>
      <c r="D21" s="78">
        <v>1.17</v>
      </c>
      <c r="E21" s="78">
        <v>1.17</v>
      </c>
      <c r="F21" s="97">
        <v>1.23</v>
      </c>
      <c r="G21" s="78">
        <v>1.23</v>
      </c>
      <c r="H21" s="78">
        <v>1.23</v>
      </c>
      <c r="I21" s="78">
        <v>1.23</v>
      </c>
      <c r="J21" s="97">
        <v>1.29</v>
      </c>
      <c r="K21" s="78">
        <v>1.29</v>
      </c>
      <c r="L21" s="78">
        <v>1.29</v>
      </c>
      <c r="M21" s="78">
        <v>1.29</v>
      </c>
      <c r="N21" s="78">
        <v>1.29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s="35" customFormat="1" ht="12.75">
      <c r="A23" s="99" t="s">
        <v>9</v>
      </c>
      <c r="B23" s="100">
        <f aca="true" t="shared" si="2" ref="B23:N23">SUM(B25:B25)</f>
        <v>1.2</v>
      </c>
      <c r="C23" s="100">
        <f t="shared" si="2"/>
        <v>1.2</v>
      </c>
      <c r="D23" s="100">
        <f t="shared" si="2"/>
        <v>1.2</v>
      </c>
      <c r="E23" s="100">
        <f t="shared" si="2"/>
        <v>1.2</v>
      </c>
      <c r="F23" s="100">
        <f t="shared" si="2"/>
        <v>1.2</v>
      </c>
      <c r="G23" s="100">
        <f t="shared" si="2"/>
        <v>1.2</v>
      </c>
      <c r="H23" s="100">
        <f t="shared" si="2"/>
        <v>1.2</v>
      </c>
      <c r="I23" s="100">
        <f t="shared" si="2"/>
        <v>1.2</v>
      </c>
      <c r="J23" s="100">
        <f t="shared" si="2"/>
        <v>1.2</v>
      </c>
      <c r="K23" s="100">
        <f t="shared" si="2"/>
        <v>1.2</v>
      </c>
      <c r="L23" s="100">
        <f t="shared" si="2"/>
        <v>1.2</v>
      </c>
      <c r="M23" s="106">
        <f t="shared" si="2"/>
        <v>1.2</v>
      </c>
      <c r="N23" s="100">
        <f t="shared" si="2"/>
        <v>1.2</v>
      </c>
    </row>
    <row r="24" spans="1:14" s="35" customFormat="1" ht="12.75">
      <c r="A24" s="102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s="105" customFormat="1" ht="13.5" thickBot="1">
      <c r="A25" s="103" t="s">
        <v>184</v>
      </c>
      <c r="B25" s="104">
        <v>1.2</v>
      </c>
      <c r="C25" s="104">
        <v>1.2</v>
      </c>
      <c r="D25" s="104">
        <v>1.2</v>
      </c>
      <c r="E25" s="104">
        <v>1.2</v>
      </c>
      <c r="F25" s="104">
        <v>1.2</v>
      </c>
      <c r="G25" s="104">
        <v>1.2</v>
      </c>
      <c r="H25" s="104">
        <v>1.2</v>
      </c>
      <c r="I25" s="104">
        <v>1.2</v>
      </c>
      <c r="J25" s="104">
        <v>1.2</v>
      </c>
      <c r="K25" s="104">
        <v>1.2</v>
      </c>
      <c r="L25" s="104">
        <v>1.2</v>
      </c>
      <c r="M25" s="104">
        <v>1.2</v>
      </c>
      <c r="N25" s="104">
        <v>1.2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27" customHeight="1" thickBot="1">
      <c r="A28" s="7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41">
        <f>IF((F23-F21)&gt;=0,0,IF((F23-F21)&lt;=0,-(F23-F21)))</f>
        <v>0.030000000000000027</v>
      </c>
      <c r="G28" s="33">
        <f t="shared" si="3"/>
        <v>0.030000000000000027</v>
      </c>
      <c r="H28" s="33">
        <f t="shared" si="3"/>
        <v>0.030000000000000027</v>
      </c>
      <c r="I28" s="33">
        <f t="shared" si="3"/>
        <v>0.030000000000000027</v>
      </c>
      <c r="J28" s="33">
        <f t="shared" si="3"/>
        <v>0.09000000000000008</v>
      </c>
      <c r="K28" s="33">
        <f t="shared" si="3"/>
        <v>0.09000000000000008</v>
      </c>
      <c r="L28" s="33">
        <f t="shared" si="3"/>
        <v>0.09000000000000008</v>
      </c>
      <c r="M28" s="85">
        <f t="shared" si="3"/>
        <v>0.09000000000000008</v>
      </c>
      <c r="N28" s="34">
        <f t="shared" si="3"/>
        <v>0.09000000000000008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1.25</v>
      </c>
      <c r="C33" s="78">
        <v>1.25</v>
      </c>
      <c r="D33" s="78">
        <v>1.25</v>
      </c>
      <c r="E33" s="78">
        <v>1.25</v>
      </c>
      <c r="F33" s="97">
        <v>1.24</v>
      </c>
      <c r="G33" s="78">
        <v>1.24</v>
      </c>
      <c r="H33" s="78">
        <v>1.24</v>
      </c>
      <c r="I33" s="78">
        <v>1.24</v>
      </c>
      <c r="J33" s="78">
        <v>1.24</v>
      </c>
      <c r="K33" s="261">
        <v>1.23</v>
      </c>
      <c r="L33" s="78">
        <v>1.23</v>
      </c>
      <c r="M33" s="78">
        <v>1.23</v>
      </c>
      <c r="N33" s="78">
        <v>1.23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s="35" customFormat="1" ht="12.75">
      <c r="A35" s="99" t="s">
        <v>9</v>
      </c>
      <c r="B35" s="100">
        <f aca="true" t="shared" si="4" ref="B35:N35">SUM(B37:B37)</f>
        <v>1.2</v>
      </c>
      <c r="C35" s="100">
        <f t="shared" si="4"/>
        <v>1.2</v>
      </c>
      <c r="D35" s="100">
        <f t="shared" si="4"/>
        <v>1.2</v>
      </c>
      <c r="E35" s="100">
        <f t="shared" si="4"/>
        <v>1.2</v>
      </c>
      <c r="F35" s="100">
        <f t="shared" si="4"/>
        <v>1.2</v>
      </c>
      <c r="G35" s="100">
        <f t="shared" si="4"/>
        <v>1.2</v>
      </c>
      <c r="H35" s="100">
        <f t="shared" si="4"/>
        <v>1.2</v>
      </c>
      <c r="I35" s="100">
        <f t="shared" si="4"/>
        <v>1.2</v>
      </c>
      <c r="J35" s="100">
        <f t="shared" si="4"/>
        <v>1.2</v>
      </c>
      <c r="K35" s="100">
        <f t="shared" si="4"/>
        <v>1.2</v>
      </c>
      <c r="L35" s="100">
        <f t="shared" si="4"/>
        <v>1.2</v>
      </c>
      <c r="M35" s="106">
        <f t="shared" si="4"/>
        <v>1.2</v>
      </c>
      <c r="N35" s="100">
        <f t="shared" si="4"/>
        <v>1.2</v>
      </c>
    </row>
    <row r="36" spans="1:14" s="35" customFormat="1" ht="12.75">
      <c r="A36" s="102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s="35" customFormat="1" ht="13.5" thickBot="1">
      <c r="A37" s="103" t="s">
        <v>184</v>
      </c>
      <c r="B37" s="104">
        <v>1.2</v>
      </c>
      <c r="C37" s="104">
        <v>1.2</v>
      </c>
      <c r="D37" s="104">
        <v>1.2</v>
      </c>
      <c r="E37" s="104">
        <v>1.2</v>
      </c>
      <c r="F37" s="104">
        <v>1.2</v>
      </c>
      <c r="G37" s="104">
        <v>1.2</v>
      </c>
      <c r="H37" s="104">
        <v>1.2</v>
      </c>
      <c r="I37" s="104">
        <v>1.2</v>
      </c>
      <c r="J37" s="104">
        <v>1.2</v>
      </c>
      <c r="K37" s="104">
        <v>1.2</v>
      </c>
      <c r="L37" s="104">
        <v>1.2</v>
      </c>
      <c r="M37" s="104">
        <v>1.2</v>
      </c>
      <c r="N37" s="104">
        <v>1.2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 aca="true" t="shared" si="5" ref="B40:N40">IF((B35-B33)&gt;=0,0,IF((B35-B33)&lt;=0,-(B35-B33)))</f>
        <v>0.050000000000000044</v>
      </c>
      <c r="C40" s="33">
        <f t="shared" si="5"/>
        <v>0.050000000000000044</v>
      </c>
      <c r="D40" s="33">
        <f t="shared" si="5"/>
        <v>0.050000000000000044</v>
      </c>
      <c r="E40" s="33">
        <f t="shared" si="5"/>
        <v>0.050000000000000044</v>
      </c>
      <c r="F40" s="33">
        <f t="shared" si="5"/>
        <v>0.040000000000000036</v>
      </c>
      <c r="G40" s="33">
        <f t="shared" si="5"/>
        <v>0.040000000000000036</v>
      </c>
      <c r="H40" s="33">
        <f t="shared" si="5"/>
        <v>0.040000000000000036</v>
      </c>
      <c r="I40" s="33">
        <f t="shared" si="5"/>
        <v>0.040000000000000036</v>
      </c>
      <c r="J40" s="33">
        <f t="shared" si="5"/>
        <v>0.040000000000000036</v>
      </c>
      <c r="K40" s="33">
        <f t="shared" si="5"/>
        <v>0.030000000000000027</v>
      </c>
      <c r="L40" s="33">
        <f t="shared" si="5"/>
        <v>0.030000000000000027</v>
      </c>
      <c r="M40" s="85">
        <f t="shared" si="5"/>
        <v>0.030000000000000027</v>
      </c>
      <c r="N40" s="34">
        <f t="shared" si="5"/>
        <v>0.030000000000000027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1.18</v>
      </c>
      <c r="C45" s="78">
        <v>1.18</v>
      </c>
      <c r="D45" s="78">
        <v>1.18</v>
      </c>
      <c r="E45" s="78">
        <v>1.18</v>
      </c>
      <c r="F45" s="97">
        <v>1.28</v>
      </c>
      <c r="G45" s="78">
        <v>1.28</v>
      </c>
      <c r="H45" s="111">
        <v>1.28</v>
      </c>
      <c r="I45" s="111">
        <v>1.28</v>
      </c>
      <c r="J45" s="111">
        <v>1.28</v>
      </c>
      <c r="K45" s="261">
        <v>1.22</v>
      </c>
      <c r="L45" s="111">
        <v>1.22</v>
      </c>
      <c r="M45" s="111">
        <v>1.22</v>
      </c>
      <c r="N45" s="111">
        <v>1.22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75"/>
      <c r="M46" s="76"/>
      <c r="N46" s="75"/>
    </row>
    <row r="47" spans="1:14" s="35" customFormat="1" ht="12.75">
      <c r="A47" s="99" t="s">
        <v>9</v>
      </c>
      <c r="B47" s="100">
        <f aca="true" t="shared" si="6" ref="B47:N47">SUM(B49:B49)</f>
        <v>1.2</v>
      </c>
      <c r="C47" s="100">
        <f t="shared" si="6"/>
        <v>1.2</v>
      </c>
      <c r="D47" s="100">
        <f t="shared" si="6"/>
        <v>1.2</v>
      </c>
      <c r="E47" s="100">
        <f t="shared" si="6"/>
        <v>1.2</v>
      </c>
      <c r="F47" s="100">
        <f t="shared" si="6"/>
        <v>1.2</v>
      </c>
      <c r="G47" s="100">
        <f t="shared" si="6"/>
        <v>1.2</v>
      </c>
      <c r="H47" s="100">
        <f t="shared" si="6"/>
        <v>1.2</v>
      </c>
      <c r="I47" s="100">
        <f t="shared" si="6"/>
        <v>1.2</v>
      </c>
      <c r="J47" s="100">
        <f t="shared" si="6"/>
        <v>1.2</v>
      </c>
      <c r="K47" s="100">
        <f t="shared" si="6"/>
        <v>1.2</v>
      </c>
      <c r="L47" s="110">
        <f t="shared" si="6"/>
        <v>1.2</v>
      </c>
      <c r="M47" s="110">
        <f t="shared" si="6"/>
        <v>1.2</v>
      </c>
      <c r="N47" s="110">
        <f t="shared" si="6"/>
        <v>1.2</v>
      </c>
    </row>
    <row r="48" spans="1:14" s="35" customFormat="1" ht="12.75">
      <c r="A48" s="102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64"/>
      <c r="M48" s="88"/>
      <c r="N48" s="64"/>
    </row>
    <row r="49" spans="1:14" s="35" customFormat="1" ht="13.5" thickBot="1">
      <c r="A49" s="103" t="s">
        <v>184</v>
      </c>
      <c r="B49" s="104">
        <v>1.2</v>
      </c>
      <c r="C49" s="104">
        <v>1.2</v>
      </c>
      <c r="D49" s="104">
        <v>1.2</v>
      </c>
      <c r="E49" s="104">
        <v>1.2</v>
      </c>
      <c r="F49" s="104">
        <v>1.2</v>
      </c>
      <c r="G49" s="104">
        <v>1.2</v>
      </c>
      <c r="H49" s="104">
        <v>1.2</v>
      </c>
      <c r="I49" s="104">
        <v>1.2</v>
      </c>
      <c r="J49" s="104">
        <v>1.2</v>
      </c>
      <c r="K49" s="104">
        <v>1.2</v>
      </c>
      <c r="L49" s="104">
        <v>1.2</v>
      </c>
      <c r="M49" s="104">
        <v>1.2</v>
      </c>
      <c r="N49" s="104">
        <v>1.2</v>
      </c>
    </row>
    <row r="50" spans="1:13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0.08000000000000007</v>
      </c>
      <c r="G52" s="41">
        <f t="shared" si="7"/>
        <v>0.08000000000000007</v>
      </c>
      <c r="H52" s="41">
        <f t="shared" si="7"/>
        <v>0.08000000000000007</v>
      </c>
      <c r="I52" s="41">
        <f t="shared" si="7"/>
        <v>0.08000000000000007</v>
      </c>
      <c r="J52" s="41">
        <f t="shared" si="7"/>
        <v>0.08000000000000007</v>
      </c>
      <c r="K52" s="41">
        <f t="shared" si="7"/>
        <v>0.020000000000000018</v>
      </c>
      <c r="L52" s="41">
        <f t="shared" si="7"/>
        <v>0.020000000000000018</v>
      </c>
      <c r="M52" s="41">
        <f t="shared" si="7"/>
        <v>0.020000000000000018</v>
      </c>
      <c r="N52" s="213">
        <f t="shared" si="7"/>
        <v>0.020000000000000018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K42:N42"/>
    <mergeCell ref="F30:J30"/>
    <mergeCell ref="K30:N30"/>
    <mergeCell ref="F18:I18"/>
    <mergeCell ref="J18:N18"/>
    <mergeCell ref="B30:E30"/>
    <mergeCell ref="B42:E42"/>
    <mergeCell ref="B18:E18"/>
    <mergeCell ref="F42:J42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21" right="0.23" top="0.32" bottom="0.35" header="0" footer="0"/>
  <pageSetup horizontalDpi="600" verticalDpi="600" orientation="landscape" paperSize="5" scale="75" r:id="rId1"/>
  <rowBreaks count="1" manualBreakCount="1">
    <brk id="2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0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165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0.39</v>
      </c>
      <c r="C9" s="78">
        <v>0.39</v>
      </c>
      <c r="D9" s="78">
        <v>0.39</v>
      </c>
      <c r="E9" s="78">
        <v>0.39</v>
      </c>
      <c r="F9" s="97">
        <v>0.43</v>
      </c>
      <c r="G9" s="78">
        <v>0.43</v>
      </c>
      <c r="H9" s="78">
        <v>0.43</v>
      </c>
      <c r="I9" s="78">
        <v>0.43</v>
      </c>
      <c r="J9" s="97">
        <v>0.4</v>
      </c>
      <c r="K9" s="78">
        <v>0.4</v>
      </c>
      <c r="L9" s="78">
        <v>0.4</v>
      </c>
      <c r="M9" s="78">
        <v>0.4</v>
      </c>
      <c r="N9" s="78">
        <v>0.4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2" t="s">
        <v>9</v>
      </c>
      <c r="B11" s="215">
        <f aca="true" t="shared" si="0" ref="B11:M11">SUM(B13:B13)</f>
        <v>0.319</v>
      </c>
      <c r="C11" s="215">
        <f t="shared" si="0"/>
        <v>0.319</v>
      </c>
      <c r="D11" s="215">
        <f t="shared" si="0"/>
        <v>0.319</v>
      </c>
      <c r="E11" s="215">
        <f t="shared" si="0"/>
        <v>0.319</v>
      </c>
      <c r="F11" s="215">
        <f t="shared" si="0"/>
        <v>0.319</v>
      </c>
      <c r="G11" s="215">
        <f t="shared" si="0"/>
        <v>0.319</v>
      </c>
      <c r="H11" s="215">
        <f t="shared" si="0"/>
        <v>0.319</v>
      </c>
      <c r="I11" s="215">
        <f t="shared" si="0"/>
        <v>0.319</v>
      </c>
      <c r="J11" s="215">
        <f t="shared" si="0"/>
        <v>0.319</v>
      </c>
      <c r="K11" s="215">
        <f t="shared" si="0"/>
        <v>0.319</v>
      </c>
      <c r="L11" s="215">
        <f t="shared" si="0"/>
        <v>0.319</v>
      </c>
      <c r="M11" s="215">
        <f t="shared" si="0"/>
        <v>0.319</v>
      </c>
      <c r="N11" s="215">
        <f>SUM(N13:N13)</f>
        <v>0.319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117</v>
      </c>
      <c r="B13" s="89">
        <v>0.319</v>
      </c>
      <c r="C13" s="89">
        <v>0.319</v>
      </c>
      <c r="D13" s="89">
        <v>0.319</v>
      </c>
      <c r="E13" s="89">
        <v>0.319</v>
      </c>
      <c r="F13" s="89">
        <v>0.319</v>
      </c>
      <c r="G13" s="89">
        <v>0.319</v>
      </c>
      <c r="H13" s="89">
        <v>0.319</v>
      </c>
      <c r="I13" s="89">
        <v>0.319</v>
      </c>
      <c r="J13" s="89">
        <v>0.319</v>
      </c>
      <c r="K13" s="89">
        <v>0.319</v>
      </c>
      <c r="L13" s="89">
        <v>0.319</v>
      </c>
      <c r="M13" s="89">
        <v>0.319</v>
      </c>
      <c r="N13" s="89">
        <v>0.319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 aca="true" t="shared" si="1" ref="B16:N16">IF((B11-B9)&gt;=0,0,IF((B11-B9)&lt;=0,-(B11-B9)))</f>
        <v>0.07100000000000001</v>
      </c>
      <c r="C16" s="33">
        <f t="shared" si="1"/>
        <v>0.07100000000000001</v>
      </c>
      <c r="D16" s="33">
        <f t="shared" si="1"/>
        <v>0.07100000000000001</v>
      </c>
      <c r="E16" s="33">
        <f t="shared" si="1"/>
        <v>0.07100000000000001</v>
      </c>
      <c r="F16" s="33">
        <f t="shared" si="1"/>
        <v>0.11099999999999999</v>
      </c>
      <c r="G16" s="33">
        <f t="shared" si="1"/>
        <v>0.11099999999999999</v>
      </c>
      <c r="H16" s="33">
        <f t="shared" si="1"/>
        <v>0.11099999999999999</v>
      </c>
      <c r="I16" s="33">
        <f t="shared" si="1"/>
        <v>0.11099999999999999</v>
      </c>
      <c r="J16" s="33">
        <f t="shared" si="1"/>
        <v>0.08100000000000002</v>
      </c>
      <c r="K16" s="33">
        <f t="shared" si="1"/>
        <v>0.08100000000000002</v>
      </c>
      <c r="L16" s="33">
        <f t="shared" si="1"/>
        <v>0.08100000000000002</v>
      </c>
      <c r="M16" s="33">
        <f t="shared" si="1"/>
        <v>0.08100000000000002</v>
      </c>
      <c r="N16" s="34">
        <f t="shared" si="1"/>
        <v>0.08100000000000002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0.4</v>
      </c>
      <c r="C21" s="78">
        <v>0.4</v>
      </c>
      <c r="D21" s="78">
        <v>0.4</v>
      </c>
      <c r="E21" s="78">
        <v>0.4</v>
      </c>
      <c r="F21" s="97">
        <v>0.43</v>
      </c>
      <c r="G21" s="78">
        <v>0.43</v>
      </c>
      <c r="H21" s="78">
        <v>0.43</v>
      </c>
      <c r="I21" s="78">
        <v>0.43</v>
      </c>
      <c r="J21" s="97">
        <v>0.44</v>
      </c>
      <c r="K21" s="78">
        <v>0.44</v>
      </c>
      <c r="L21" s="78">
        <v>0.44</v>
      </c>
      <c r="M21" s="78">
        <v>0.44</v>
      </c>
      <c r="N21" s="78">
        <v>0.44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2" ref="B23:N23">SUM(B25:B25)</f>
        <v>0.319</v>
      </c>
      <c r="C23" s="215">
        <f t="shared" si="2"/>
        <v>0.319</v>
      </c>
      <c r="D23" s="215">
        <f t="shared" si="2"/>
        <v>0.319</v>
      </c>
      <c r="E23" s="215">
        <f t="shared" si="2"/>
        <v>0.319</v>
      </c>
      <c r="F23" s="215">
        <f t="shared" si="2"/>
        <v>0.319</v>
      </c>
      <c r="G23" s="215">
        <f t="shared" si="2"/>
        <v>0.319</v>
      </c>
      <c r="H23" s="215">
        <f t="shared" si="2"/>
        <v>0.319</v>
      </c>
      <c r="I23" s="215">
        <f t="shared" si="2"/>
        <v>0.319</v>
      </c>
      <c r="J23" s="215">
        <f t="shared" si="2"/>
        <v>0.319</v>
      </c>
      <c r="K23" s="215">
        <f t="shared" si="2"/>
        <v>0.319</v>
      </c>
      <c r="L23" s="215">
        <f t="shared" si="2"/>
        <v>0.319</v>
      </c>
      <c r="M23" s="215">
        <f t="shared" si="2"/>
        <v>0.319</v>
      </c>
      <c r="N23" s="215">
        <f t="shared" si="2"/>
        <v>0.319</v>
      </c>
    </row>
    <row r="24" spans="1:14" s="32" customFormat="1" ht="12.75">
      <c r="A24" s="72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88"/>
      <c r="N24" s="64"/>
    </row>
    <row r="25" spans="1:14" s="32" customFormat="1" ht="13.5" thickBot="1">
      <c r="A25" s="90" t="s">
        <v>117</v>
      </c>
      <c r="B25" s="89">
        <v>0.319</v>
      </c>
      <c r="C25" s="89">
        <v>0.319</v>
      </c>
      <c r="D25" s="89">
        <v>0.319</v>
      </c>
      <c r="E25" s="89">
        <v>0.319</v>
      </c>
      <c r="F25" s="89">
        <v>0.319</v>
      </c>
      <c r="G25" s="89">
        <v>0.319</v>
      </c>
      <c r="H25" s="89">
        <v>0.319</v>
      </c>
      <c r="I25" s="89">
        <v>0.319</v>
      </c>
      <c r="J25" s="89">
        <v>0.319</v>
      </c>
      <c r="K25" s="89">
        <v>0.319</v>
      </c>
      <c r="L25" s="89">
        <v>0.319</v>
      </c>
      <c r="M25" s="89">
        <v>0.319</v>
      </c>
      <c r="N25" s="89">
        <v>0.319</v>
      </c>
    </row>
    <row r="26" spans="1:14" s="32" customFormat="1" ht="12.75">
      <c r="A26" s="86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2:14" s="32" customFormat="1" ht="13.5" thickBot="1">
      <c r="B27" s="48"/>
      <c r="C27" s="48"/>
      <c r="D27" s="92" t="s">
        <v>0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1:14" s="58" customFormat="1" ht="27" customHeight="1" thickBot="1">
      <c r="A28" s="57" t="s">
        <v>6</v>
      </c>
      <c r="B28" s="33">
        <f aca="true" t="shared" si="3" ref="B28:N28">IF((B23-B21)&gt;=0,0,IF((B23-B21)&lt;=0,-(B23-B21)))</f>
        <v>0.08100000000000002</v>
      </c>
      <c r="C28" s="33">
        <f t="shared" si="3"/>
        <v>0.08100000000000002</v>
      </c>
      <c r="D28" s="33">
        <f t="shared" si="3"/>
        <v>0.08100000000000002</v>
      </c>
      <c r="E28" s="33">
        <f t="shared" si="3"/>
        <v>0.08100000000000002</v>
      </c>
      <c r="F28" s="33">
        <f t="shared" si="3"/>
        <v>0.11099999999999999</v>
      </c>
      <c r="G28" s="33">
        <f t="shared" si="3"/>
        <v>0.11099999999999999</v>
      </c>
      <c r="H28" s="33">
        <f t="shared" si="3"/>
        <v>0.11099999999999999</v>
      </c>
      <c r="I28" s="33">
        <f t="shared" si="3"/>
        <v>0.11099999999999999</v>
      </c>
      <c r="J28" s="33">
        <f t="shared" si="3"/>
        <v>0.121</v>
      </c>
      <c r="K28" s="33">
        <f t="shared" si="3"/>
        <v>0.121</v>
      </c>
      <c r="L28" s="33">
        <f t="shared" si="3"/>
        <v>0.121</v>
      </c>
      <c r="M28" s="85">
        <f t="shared" si="3"/>
        <v>0.121</v>
      </c>
      <c r="N28" s="34">
        <f t="shared" si="3"/>
        <v>0.121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0.43</v>
      </c>
      <c r="C33" s="78">
        <v>0.43</v>
      </c>
      <c r="D33" s="78">
        <v>0.43</v>
      </c>
      <c r="E33" s="78">
        <v>0.43</v>
      </c>
      <c r="F33" s="97">
        <v>0.45</v>
      </c>
      <c r="G33" s="78">
        <v>0.45</v>
      </c>
      <c r="H33" s="78">
        <v>0.45</v>
      </c>
      <c r="I33" s="78">
        <v>0.45</v>
      </c>
      <c r="J33" s="78">
        <v>0.45</v>
      </c>
      <c r="K33" s="97">
        <v>0.45</v>
      </c>
      <c r="L33" s="78">
        <v>0.45</v>
      </c>
      <c r="M33" s="78">
        <v>0.45</v>
      </c>
      <c r="N33" s="78">
        <v>0.45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4" ref="B35:N35">SUM(B37:B37)</f>
        <v>0.319</v>
      </c>
      <c r="C35" s="215">
        <f t="shared" si="4"/>
        <v>0.319</v>
      </c>
      <c r="D35" s="215">
        <f t="shared" si="4"/>
        <v>0.319</v>
      </c>
      <c r="E35" s="215">
        <f t="shared" si="4"/>
        <v>0.319</v>
      </c>
      <c r="F35" s="215">
        <f t="shared" si="4"/>
        <v>0.319</v>
      </c>
      <c r="G35" s="215">
        <f t="shared" si="4"/>
        <v>0.319</v>
      </c>
      <c r="H35" s="215">
        <f t="shared" si="4"/>
        <v>0.319</v>
      </c>
      <c r="I35" s="215">
        <f t="shared" si="4"/>
        <v>0.319</v>
      </c>
      <c r="J35" s="215">
        <f t="shared" si="4"/>
        <v>0.319</v>
      </c>
      <c r="K35" s="215">
        <f t="shared" si="4"/>
        <v>0.319</v>
      </c>
      <c r="L35" s="215">
        <f t="shared" si="4"/>
        <v>0.319</v>
      </c>
      <c r="M35" s="215">
        <f t="shared" si="4"/>
        <v>0.319</v>
      </c>
      <c r="N35" s="215">
        <f t="shared" si="4"/>
        <v>0.319</v>
      </c>
    </row>
    <row r="36" spans="1:14" s="32" customFormat="1" ht="12.75">
      <c r="A36" s="72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88"/>
      <c r="N36" s="64"/>
    </row>
    <row r="37" spans="1:14" s="32" customFormat="1" ht="13.5" thickBot="1">
      <c r="A37" s="90" t="s">
        <v>117</v>
      </c>
      <c r="B37" s="89">
        <v>0.319</v>
      </c>
      <c r="C37" s="89">
        <v>0.319</v>
      </c>
      <c r="D37" s="89">
        <v>0.319</v>
      </c>
      <c r="E37" s="89">
        <v>0.319</v>
      </c>
      <c r="F37" s="89">
        <v>0.319</v>
      </c>
      <c r="G37" s="89">
        <v>0.319</v>
      </c>
      <c r="H37" s="89">
        <v>0.319</v>
      </c>
      <c r="I37" s="89">
        <v>0.319</v>
      </c>
      <c r="J37" s="89">
        <v>0.319</v>
      </c>
      <c r="K37" s="89">
        <v>0.319</v>
      </c>
      <c r="L37" s="89">
        <v>0.319</v>
      </c>
      <c r="M37" s="89">
        <v>0.319</v>
      </c>
      <c r="N37" s="89">
        <v>0.319</v>
      </c>
    </row>
    <row r="38" spans="1:14" s="32" customFormat="1" ht="12.75">
      <c r="A38" s="8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2:14" s="32" customFormat="1" ht="13.5" thickBo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58" customFormat="1" ht="27" customHeight="1" thickBot="1">
      <c r="A40" s="57" t="s">
        <v>6</v>
      </c>
      <c r="B40" s="33">
        <f aca="true" t="shared" si="5" ref="B40:N40">IF((B35-B33)&gt;=0,0,IF((B35-B33)&lt;=0,-(B35-B33)))</f>
        <v>0.11099999999999999</v>
      </c>
      <c r="C40" s="33">
        <f t="shared" si="5"/>
        <v>0.11099999999999999</v>
      </c>
      <c r="D40" s="33">
        <f t="shared" si="5"/>
        <v>0.11099999999999999</v>
      </c>
      <c r="E40" s="33">
        <f t="shared" si="5"/>
        <v>0.11099999999999999</v>
      </c>
      <c r="F40" s="33">
        <f t="shared" si="5"/>
        <v>0.131</v>
      </c>
      <c r="G40" s="33">
        <f t="shared" si="5"/>
        <v>0.131</v>
      </c>
      <c r="H40" s="33">
        <f t="shared" si="5"/>
        <v>0.131</v>
      </c>
      <c r="I40" s="33">
        <f t="shared" si="5"/>
        <v>0.131</v>
      </c>
      <c r="J40" s="33">
        <f t="shared" si="5"/>
        <v>0.131</v>
      </c>
      <c r="K40" s="33">
        <f t="shared" si="5"/>
        <v>0.131</v>
      </c>
      <c r="L40" s="33">
        <f t="shared" si="5"/>
        <v>0.131</v>
      </c>
      <c r="M40" s="85">
        <f t="shared" si="5"/>
        <v>0.131</v>
      </c>
      <c r="N40" s="34">
        <f t="shared" si="5"/>
        <v>0.131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0.44</v>
      </c>
      <c r="C45" s="78">
        <v>0.44</v>
      </c>
      <c r="D45" s="78">
        <v>0.44</v>
      </c>
      <c r="E45" s="78">
        <v>0.44</v>
      </c>
      <c r="F45" s="97">
        <v>0.44</v>
      </c>
      <c r="G45" s="78">
        <v>0.44</v>
      </c>
      <c r="H45" s="111">
        <v>0.44</v>
      </c>
      <c r="I45" s="111">
        <v>0.44</v>
      </c>
      <c r="J45" s="111">
        <v>0.44</v>
      </c>
      <c r="K45" s="97">
        <v>0.42</v>
      </c>
      <c r="L45" s="111">
        <v>0.42</v>
      </c>
      <c r="M45" s="111">
        <v>0.42</v>
      </c>
      <c r="N45" s="111">
        <v>0.42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6" ref="B47:N47">SUM(B49:B49)</f>
        <v>0.319</v>
      </c>
      <c r="C47" s="215">
        <f t="shared" si="6"/>
        <v>0.319</v>
      </c>
      <c r="D47" s="215">
        <f t="shared" si="6"/>
        <v>0.319</v>
      </c>
      <c r="E47" s="215">
        <f t="shared" si="6"/>
        <v>0.319</v>
      </c>
      <c r="F47" s="215">
        <f t="shared" si="6"/>
        <v>0.319</v>
      </c>
      <c r="G47" s="215">
        <f t="shared" si="6"/>
        <v>0.319</v>
      </c>
      <c r="H47" s="215">
        <f t="shared" si="6"/>
        <v>0.319</v>
      </c>
      <c r="I47" s="215">
        <f t="shared" si="6"/>
        <v>0.319</v>
      </c>
      <c r="J47" s="215">
        <f t="shared" si="6"/>
        <v>0.319</v>
      </c>
      <c r="K47" s="215">
        <f t="shared" si="6"/>
        <v>0.319</v>
      </c>
      <c r="L47" s="215">
        <f t="shared" si="6"/>
        <v>0.319</v>
      </c>
      <c r="M47" s="215">
        <f t="shared" si="6"/>
        <v>0.319</v>
      </c>
      <c r="N47" s="215">
        <f t="shared" si="6"/>
        <v>0.319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117</v>
      </c>
      <c r="B49" s="89">
        <v>0.319</v>
      </c>
      <c r="C49" s="89">
        <v>0.319</v>
      </c>
      <c r="D49" s="89">
        <v>0.319</v>
      </c>
      <c r="E49" s="89">
        <v>0.319</v>
      </c>
      <c r="F49" s="89">
        <v>0.319</v>
      </c>
      <c r="G49" s="89">
        <v>0.319</v>
      </c>
      <c r="H49" s="89">
        <v>0.319</v>
      </c>
      <c r="I49" s="89">
        <v>0.319</v>
      </c>
      <c r="J49" s="89">
        <v>0.319</v>
      </c>
      <c r="K49" s="89">
        <v>0.319</v>
      </c>
      <c r="L49" s="89">
        <v>0.319</v>
      </c>
      <c r="M49" s="89">
        <v>0.319</v>
      </c>
      <c r="N49" s="89">
        <v>0.319</v>
      </c>
    </row>
    <row r="50" spans="1:14" s="32" customFormat="1" ht="12.75">
      <c r="A50" s="86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58"/>
    </row>
    <row r="51" spans="2:14" s="32" customFormat="1" ht="13.5" thickBo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s="58" customFormat="1" ht="27" customHeight="1" thickBot="1">
      <c r="A52" s="57" t="s">
        <v>6</v>
      </c>
      <c r="B52" s="41">
        <f aca="true" t="shared" si="7" ref="B52:N52">IF((B47-B45)&gt;=0,0,IF((B47-B45)&lt;=0,-(B47-B45)))</f>
        <v>0.121</v>
      </c>
      <c r="C52" s="41">
        <f t="shared" si="7"/>
        <v>0.121</v>
      </c>
      <c r="D52" s="41">
        <f t="shared" si="7"/>
        <v>0.121</v>
      </c>
      <c r="E52" s="41">
        <f t="shared" si="7"/>
        <v>0.121</v>
      </c>
      <c r="F52" s="41">
        <f t="shared" si="7"/>
        <v>0.121</v>
      </c>
      <c r="G52" s="41">
        <f t="shared" si="7"/>
        <v>0.121</v>
      </c>
      <c r="H52" s="41">
        <f t="shared" si="7"/>
        <v>0.121</v>
      </c>
      <c r="I52" s="41">
        <f t="shared" si="7"/>
        <v>0.121</v>
      </c>
      <c r="J52" s="41">
        <f t="shared" si="7"/>
        <v>0.121</v>
      </c>
      <c r="K52" s="41">
        <f t="shared" si="7"/>
        <v>0.10099999999999998</v>
      </c>
      <c r="L52" s="41">
        <f t="shared" si="7"/>
        <v>0.10099999999999998</v>
      </c>
      <c r="M52" s="80">
        <f t="shared" si="7"/>
        <v>0.10099999999999998</v>
      </c>
      <c r="N52" s="213">
        <f t="shared" si="7"/>
        <v>0.10099999999999998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42:N42"/>
    <mergeCell ref="K30:N30"/>
    <mergeCell ref="F18:I18"/>
    <mergeCell ref="J18:N18"/>
    <mergeCell ref="B30:E30"/>
    <mergeCell ref="B42:E42"/>
    <mergeCell ref="B18:E18"/>
    <mergeCell ref="F30:J30"/>
  </mergeCells>
  <conditionalFormatting sqref="B28:N28 B40:N40 B52:N52 B16:N16">
    <cfRule type="cellIs" priority="6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2:O64"/>
  <sheetViews>
    <sheetView workbookViewId="0" topLeftCell="A40">
      <selection activeCell="D7" sqref="D7:D10"/>
    </sheetView>
  </sheetViews>
  <sheetFormatPr defaultColWidth="11.421875" defaultRowHeight="12.75"/>
  <cols>
    <col min="1" max="1" width="30.0039062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67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">
        <v>104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6" spans="2:14" ht="13.5" thickBot="1">
      <c r="B6" s="273" t="s">
        <v>71</v>
      </c>
      <c r="C6" s="273"/>
      <c r="D6" s="273"/>
      <c r="E6" s="273"/>
      <c r="F6" s="276" t="s">
        <v>72</v>
      </c>
      <c r="G6" s="276"/>
      <c r="H6" s="276"/>
      <c r="I6" s="276"/>
      <c r="J6" s="273" t="s">
        <v>73</v>
      </c>
      <c r="K6" s="273"/>
      <c r="L6" s="273"/>
      <c r="M6" s="273"/>
      <c r="N6" s="273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87" t="s">
        <v>26</v>
      </c>
      <c r="N7" s="52" t="s">
        <v>27</v>
      </c>
    </row>
    <row r="8" spans="1:14" s="32" customFormat="1" ht="12.75">
      <c r="A8" s="31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47"/>
      <c r="N8" s="55"/>
    </row>
    <row r="9" spans="1:14" s="63" customFormat="1" ht="15" customHeight="1">
      <c r="A9" s="54" t="s">
        <v>1</v>
      </c>
      <c r="B9" s="62">
        <f aca="true" t="shared" si="0" ref="B9:N9">SUM(B11:B11)</f>
        <v>0</v>
      </c>
      <c r="C9" s="62">
        <f t="shared" si="0"/>
        <v>0</v>
      </c>
      <c r="D9" s="62">
        <f t="shared" si="0"/>
        <v>0</v>
      </c>
      <c r="E9" s="62">
        <f t="shared" si="0"/>
        <v>0</v>
      </c>
      <c r="F9" s="62">
        <f t="shared" si="0"/>
        <v>0</v>
      </c>
      <c r="G9" s="62">
        <f t="shared" si="0"/>
        <v>0</v>
      </c>
      <c r="H9" s="62">
        <f t="shared" si="0"/>
        <v>0</v>
      </c>
      <c r="I9" s="62">
        <f t="shared" si="0"/>
        <v>0</v>
      </c>
      <c r="J9" s="62">
        <f t="shared" si="0"/>
        <v>0</v>
      </c>
      <c r="K9" s="62">
        <f t="shared" si="0"/>
        <v>0</v>
      </c>
      <c r="L9" s="62">
        <f t="shared" si="0"/>
        <v>0</v>
      </c>
      <c r="M9" s="62">
        <f t="shared" si="0"/>
        <v>0</v>
      </c>
      <c r="N9" s="67">
        <f t="shared" si="0"/>
        <v>0</v>
      </c>
    </row>
    <row r="10" spans="1:14" s="32" customFormat="1" ht="12.75">
      <c r="A10" s="5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2"/>
      <c r="N10" s="30"/>
    </row>
    <row r="11" spans="1:14" s="32" customFormat="1" ht="12.75">
      <c r="A11" s="59" t="s">
        <v>86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61">
        <v>0</v>
      </c>
    </row>
    <row r="12" spans="1:14" s="32" customFormat="1" ht="12.75">
      <c r="A12" s="31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2"/>
      <c r="N12" s="55"/>
    </row>
    <row r="13" spans="1:14" s="63" customFormat="1" ht="12.75">
      <c r="A13" s="54" t="s">
        <v>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</row>
    <row r="14" spans="1:14" s="32" customFormat="1" ht="12.75">
      <c r="A14" s="31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2"/>
      <c r="N14" s="55"/>
    </row>
    <row r="15" spans="1:14" s="32" customFormat="1" ht="13.5" thickBot="1">
      <c r="A15" s="68" t="s">
        <v>3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69">
        <v>0</v>
      </c>
      <c r="N15" s="70">
        <v>0</v>
      </c>
    </row>
    <row r="16" spans="2:14" s="32" customFormat="1" ht="13.5" thickBo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32" customFormat="1" ht="27" customHeight="1" thickBot="1">
      <c r="A17" s="38" t="s">
        <v>6</v>
      </c>
      <c r="B17" s="27">
        <f aca="true" t="shared" si="1" ref="B17:N17">IF((B15+B13-B9)&gt;=0,0,IF((B15+B13-B9)&lt;=0,-(B15+B13-B9)))</f>
        <v>0</v>
      </c>
      <c r="C17" s="27">
        <f t="shared" si="1"/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37">
        <f t="shared" si="1"/>
        <v>0</v>
      </c>
    </row>
    <row r="18" spans="2:14" s="32" customFormat="1" ht="13.5" thickBo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32" customFormat="1" ht="26.25" customHeight="1" thickBot="1">
      <c r="A19" s="38" t="s">
        <v>7</v>
      </c>
      <c r="B19" s="27">
        <f aca="true" t="shared" si="2" ref="B19:N19">IF((B15+B13-B9)&gt;=0,(B15+B13-B9),IF((B15+B13-B9)&lt;=0,0))</f>
        <v>0</v>
      </c>
      <c r="C19" s="27">
        <f t="shared" si="2"/>
        <v>0</v>
      </c>
      <c r="D19" s="27">
        <f t="shared" si="2"/>
        <v>0</v>
      </c>
      <c r="E19" s="27">
        <f t="shared" si="2"/>
        <v>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  <c r="L19" s="27">
        <f t="shared" si="2"/>
        <v>0</v>
      </c>
      <c r="M19" s="27">
        <f t="shared" si="2"/>
        <v>0</v>
      </c>
      <c r="N19" s="37">
        <f t="shared" si="2"/>
        <v>0</v>
      </c>
    </row>
    <row r="21" spans="2:14" ht="13.5" thickBot="1">
      <c r="B21" s="272" t="s">
        <v>75</v>
      </c>
      <c r="C21" s="273"/>
      <c r="D21" s="273"/>
      <c r="E21" s="273"/>
      <c r="F21" s="274" t="s">
        <v>76</v>
      </c>
      <c r="G21" s="274"/>
      <c r="H21" s="274"/>
      <c r="I21" s="274"/>
      <c r="J21" s="274"/>
      <c r="K21" s="272" t="s">
        <v>78</v>
      </c>
      <c r="L21" s="272"/>
      <c r="M21" s="272"/>
      <c r="N21" s="272"/>
    </row>
    <row r="22" spans="1:14" s="32" customFormat="1" ht="12.75">
      <c r="A22" s="51" t="s">
        <v>4</v>
      </c>
      <c r="B22" s="26" t="s">
        <v>28</v>
      </c>
      <c r="C22" s="26" t="s">
        <v>29</v>
      </c>
      <c r="D22" s="26" t="s">
        <v>30</v>
      </c>
      <c r="E22" s="26" t="s">
        <v>31</v>
      </c>
      <c r="F22" s="26" t="s">
        <v>32</v>
      </c>
      <c r="G22" s="26" t="s">
        <v>33</v>
      </c>
      <c r="H22" s="26" t="s">
        <v>34</v>
      </c>
      <c r="I22" s="26" t="s">
        <v>35</v>
      </c>
      <c r="J22" s="26" t="s">
        <v>36</v>
      </c>
      <c r="K22" s="26" t="s">
        <v>37</v>
      </c>
      <c r="L22" s="26" t="s">
        <v>38</v>
      </c>
      <c r="M22" s="26" t="s">
        <v>39</v>
      </c>
      <c r="N22" s="52" t="s">
        <v>40</v>
      </c>
    </row>
    <row r="23" spans="1:14" s="32" customFormat="1" ht="12.75">
      <c r="A23" s="31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47"/>
      <c r="N23" s="55"/>
    </row>
    <row r="24" spans="1:14" s="63" customFormat="1" ht="12.75">
      <c r="A24" s="54" t="s">
        <v>1</v>
      </c>
      <c r="B24" s="62">
        <f aca="true" t="shared" si="3" ref="B24:N24">SUM(B26:B26)</f>
        <v>0</v>
      </c>
      <c r="C24" s="62">
        <f t="shared" si="3"/>
        <v>0</v>
      </c>
      <c r="D24" s="62">
        <f t="shared" si="3"/>
        <v>0</v>
      </c>
      <c r="E24" s="62">
        <f t="shared" si="3"/>
        <v>0</v>
      </c>
      <c r="F24" s="62">
        <f t="shared" si="3"/>
        <v>0</v>
      </c>
      <c r="G24" s="62">
        <f t="shared" si="3"/>
        <v>0</v>
      </c>
      <c r="H24" s="62">
        <f t="shared" si="3"/>
        <v>0</v>
      </c>
      <c r="I24" s="62">
        <f t="shared" si="3"/>
        <v>0</v>
      </c>
      <c r="J24" s="62">
        <f t="shared" si="3"/>
        <v>0</v>
      </c>
      <c r="K24" s="62">
        <f t="shared" si="3"/>
        <v>0</v>
      </c>
      <c r="L24" s="62">
        <f t="shared" si="3"/>
        <v>0</v>
      </c>
      <c r="M24" s="62">
        <f>SUM(M25:M26)</f>
        <v>0</v>
      </c>
      <c r="N24" s="67">
        <f t="shared" si="3"/>
        <v>0</v>
      </c>
    </row>
    <row r="25" spans="1:14" s="32" customFormat="1" ht="12.75">
      <c r="A25" s="54" t="s">
        <v>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2" t="s">
        <v>0</v>
      </c>
      <c r="N25" s="30"/>
    </row>
    <row r="26" spans="1:14" s="32" customFormat="1" ht="12.75">
      <c r="A26" s="59" t="s">
        <v>87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61">
        <v>0</v>
      </c>
    </row>
    <row r="27" spans="1:14" s="32" customFormat="1" ht="12.75">
      <c r="A27" s="3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2"/>
      <c r="N27" s="55"/>
    </row>
    <row r="28" spans="1:14" s="63" customFormat="1" ht="12.75">
      <c r="A28" s="54" t="s">
        <v>2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</row>
    <row r="29" spans="1:14" s="32" customFormat="1" ht="12.75">
      <c r="A29" s="3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2"/>
      <c r="N29" s="55"/>
    </row>
    <row r="30" spans="1:14" s="32" customFormat="1" ht="13.5" thickBot="1">
      <c r="A30" s="68" t="s">
        <v>3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</row>
    <row r="31" spans="2:13" s="32" customFormat="1" ht="13.5" thickBo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4" s="32" customFormat="1" ht="27" customHeight="1" thickBot="1">
      <c r="A32" s="38" t="s">
        <v>6</v>
      </c>
      <c r="B32" s="27">
        <f aca="true" t="shared" si="4" ref="B32:N32">IF((B30+B28-B24)&gt;=0,0,IF((B30+B28-B24)&lt;=0,-(B30+B28-B24)))</f>
        <v>0</v>
      </c>
      <c r="C32" s="27">
        <f t="shared" si="4"/>
        <v>0</v>
      </c>
      <c r="D32" s="27">
        <f t="shared" si="4"/>
        <v>0</v>
      </c>
      <c r="E32" s="27">
        <f t="shared" si="4"/>
        <v>0</v>
      </c>
      <c r="F32" s="27">
        <f t="shared" si="4"/>
        <v>0</v>
      </c>
      <c r="G32" s="27">
        <f t="shared" si="4"/>
        <v>0</v>
      </c>
      <c r="H32" s="27">
        <f t="shared" si="4"/>
        <v>0</v>
      </c>
      <c r="I32" s="27">
        <f t="shared" si="4"/>
        <v>0</v>
      </c>
      <c r="J32" s="27">
        <f t="shared" si="4"/>
        <v>0</v>
      </c>
      <c r="K32" s="27">
        <f t="shared" si="4"/>
        <v>0</v>
      </c>
      <c r="L32" s="27">
        <f t="shared" si="4"/>
        <v>0</v>
      </c>
      <c r="M32" s="27">
        <f t="shared" si="4"/>
        <v>0</v>
      </c>
      <c r="N32" s="37">
        <f t="shared" si="4"/>
        <v>0</v>
      </c>
    </row>
    <row r="33" spans="2:14" s="32" customFormat="1" ht="13.5" thickBo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s="32" customFormat="1" ht="26.25" thickBot="1">
      <c r="A34" s="38" t="s">
        <v>7</v>
      </c>
      <c r="B34" s="27">
        <f aca="true" t="shared" si="5" ref="B34:N34">IF((B30+B28-B24)&gt;=0,(B30+B28-B24),IF((B30+B28-B24)&lt;=0,0))</f>
        <v>0</v>
      </c>
      <c r="C34" s="27">
        <f t="shared" si="5"/>
        <v>0</v>
      </c>
      <c r="D34" s="27">
        <f t="shared" si="5"/>
        <v>0</v>
      </c>
      <c r="E34" s="27">
        <f t="shared" si="5"/>
        <v>0</v>
      </c>
      <c r="F34" s="27">
        <f t="shared" si="5"/>
        <v>0</v>
      </c>
      <c r="G34" s="27">
        <f t="shared" si="5"/>
        <v>0</v>
      </c>
      <c r="H34" s="27">
        <f t="shared" si="5"/>
        <v>0</v>
      </c>
      <c r="I34" s="27">
        <f t="shared" si="5"/>
        <v>0</v>
      </c>
      <c r="J34" s="27">
        <f t="shared" si="5"/>
        <v>0</v>
      </c>
      <c r="K34" s="27">
        <f t="shared" si="5"/>
        <v>0</v>
      </c>
      <c r="L34" s="27">
        <f t="shared" si="5"/>
        <v>0</v>
      </c>
      <c r="M34" s="27">
        <f t="shared" si="5"/>
        <v>0</v>
      </c>
      <c r="N34" s="37">
        <f t="shared" si="5"/>
        <v>0</v>
      </c>
    </row>
    <row r="36" spans="2:14" ht="13.5" thickBot="1">
      <c r="B36" s="272" t="s">
        <v>78</v>
      </c>
      <c r="C36" s="273"/>
      <c r="D36" s="273"/>
      <c r="E36" s="273"/>
      <c r="F36" s="274" t="s">
        <v>79</v>
      </c>
      <c r="G36" s="274"/>
      <c r="H36" s="274"/>
      <c r="I36" s="274"/>
      <c r="J36" s="274"/>
      <c r="K36" s="272" t="s">
        <v>80</v>
      </c>
      <c r="L36" s="272"/>
      <c r="M36" s="272"/>
      <c r="N36" s="272"/>
    </row>
    <row r="37" spans="1:14" s="32" customFormat="1" ht="12.75">
      <c r="A37" s="51" t="s">
        <v>4</v>
      </c>
      <c r="B37" s="26" t="s">
        <v>41</v>
      </c>
      <c r="C37" s="26" t="s">
        <v>42</v>
      </c>
      <c r="D37" s="26" t="s">
        <v>43</v>
      </c>
      <c r="E37" s="26" t="s">
        <v>44</v>
      </c>
      <c r="F37" s="26" t="s">
        <v>45</v>
      </c>
      <c r="G37" s="26" t="s">
        <v>46</v>
      </c>
      <c r="H37" s="26" t="s">
        <v>47</v>
      </c>
      <c r="I37" s="26" t="s">
        <v>48</v>
      </c>
      <c r="J37" s="26" t="s">
        <v>49</v>
      </c>
      <c r="K37" s="26" t="s">
        <v>50</v>
      </c>
      <c r="L37" s="26" t="s">
        <v>51</v>
      </c>
      <c r="M37" s="26" t="s">
        <v>52</v>
      </c>
      <c r="N37" s="52" t="s">
        <v>53</v>
      </c>
    </row>
    <row r="38" spans="1:14" s="32" customFormat="1" ht="12.75">
      <c r="A38" s="31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47"/>
      <c r="N38" s="55"/>
    </row>
    <row r="39" spans="1:14" s="63" customFormat="1" ht="12.75">
      <c r="A39" s="54" t="s">
        <v>1</v>
      </c>
      <c r="B39" s="62">
        <f aca="true" t="shared" si="6" ref="B39:N39">SUM(B41:B41)</f>
        <v>0</v>
      </c>
      <c r="C39" s="62">
        <f t="shared" si="6"/>
        <v>0</v>
      </c>
      <c r="D39" s="62">
        <f t="shared" si="6"/>
        <v>0</v>
      </c>
      <c r="E39" s="62">
        <f t="shared" si="6"/>
        <v>0</v>
      </c>
      <c r="F39" s="62">
        <f t="shared" si="6"/>
        <v>0</v>
      </c>
      <c r="G39" s="62">
        <f t="shared" si="6"/>
        <v>0</v>
      </c>
      <c r="H39" s="62">
        <f t="shared" si="6"/>
        <v>0</v>
      </c>
      <c r="I39" s="62">
        <f t="shared" si="6"/>
        <v>0</v>
      </c>
      <c r="J39" s="62">
        <f t="shared" si="6"/>
        <v>0</v>
      </c>
      <c r="K39" s="62">
        <f t="shared" si="6"/>
        <v>0</v>
      </c>
      <c r="L39" s="62">
        <f t="shared" si="6"/>
        <v>0</v>
      </c>
      <c r="M39" s="62">
        <f t="shared" si="6"/>
        <v>0</v>
      </c>
      <c r="N39" s="67">
        <f t="shared" si="6"/>
        <v>0</v>
      </c>
    </row>
    <row r="40" spans="1:14" s="32" customFormat="1" ht="12.75">
      <c r="A40" s="5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2"/>
      <c r="N40" s="30"/>
    </row>
    <row r="41" spans="1:14" s="32" customFormat="1" ht="12.75">
      <c r="A41" s="59" t="s">
        <v>89</v>
      </c>
      <c r="B41" s="60" t="s">
        <v>0</v>
      </c>
      <c r="C41" s="60" t="s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61">
        <v>0</v>
      </c>
    </row>
    <row r="42" spans="1:14" s="32" customFormat="1" ht="12.75">
      <c r="A42" s="3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2"/>
      <c r="N42" s="55"/>
    </row>
    <row r="43" spans="1:14" s="63" customFormat="1" ht="12.75">
      <c r="A43" s="54" t="s">
        <v>2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</row>
    <row r="44" spans="1:14" s="32" customFormat="1" ht="12.75">
      <c r="A44" s="31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2"/>
      <c r="N44" s="55"/>
    </row>
    <row r="45" spans="1:14" s="32" customFormat="1" ht="13.5" thickBot="1">
      <c r="A45" s="68" t="s">
        <v>3</v>
      </c>
      <c r="B45" s="42">
        <v>0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</row>
    <row r="46" spans="2:13" s="32" customFormat="1" ht="13.5" thickBo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4" s="32" customFormat="1" ht="27" customHeight="1" thickBot="1">
      <c r="A47" s="38" t="s">
        <v>6</v>
      </c>
      <c r="B47" s="27">
        <f aca="true" t="shared" si="7" ref="B47:N47">IF((B45+B43-B39)&gt;=0,0,IF((B45+B43-B39)&lt;=0,-(B45+B43-B39)))</f>
        <v>0</v>
      </c>
      <c r="C47" s="27">
        <f t="shared" si="7"/>
        <v>0</v>
      </c>
      <c r="D47" s="27">
        <f t="shared" si="7"/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27">
        <f t="shared" si="7"/>
        <v>0</v>
      </c>
      <c r="M47" s="27">
        <f t="shared" si="7"/>
        <v>0</v>
      </c>
      <c r="N47" s="37">
        <f t="shared" si="7"/>
        <v>0</v>
      </c>
    </row>
    <row r="48" spans="2:14" s="32" customFormat="1" ht="13.5" thickBo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s="32" customFormat="1" ht="26.25" thickBot="1">
      <c r="A49" s="38" t="s">
        <v>7</v>
      </c>
      <c r="B49" s="27">
        <f aca="true" t="shared" si="8" ref="B49:N49">IF((B45+B43-B39)&gt;=0,(B45+B43-B39),IF((B45+B43-B39)&lt;=0,0))</f>
        <v>0</v>
      </c>
      <c r="C49" s="27">
        <f t="shared" si="8"/>
        <v>0</v>
      </c>
      <c r="D49" s="27">
        <f t="shared" si="8"/>
        <v>0</v>
      </c>
      <c r="E49" s="27">
        <f t="shared" si="8"/>
        <v>0</v>
      </c>
      <c r="F49" s="27">
        <f t="shared" si="8"/>
        <v>0</v>
      </c>
      <c r="G49" s="27">
        <f t="shared" si="8"/>
        <v>0</v>
      </c>
      <c r="H49" s="27">
        <f t="shared" si="8"/>
        <v>0</v>
      </c>
      <c r="I49" s="27">
        <f t="shared" si="8"/>
        <v>0</v>
      </c>
      <c r="J49" s="27">
        <f t="shared" si="8"/>
        <v>0</v>
      </c>
      <c r="K49" s="27">
        <f t="shared" si="8"/>
        <v>0</v>
      </c>
      <c r="L49" s="27">
        <f t="shared" si="8"/>
        <v>0</v>
      </c>
      <c r="M49" s="27">
        <f t="shared" si="8"/>
        <v>0</v>
      </c>
      <c r="N49" s="37">
        <f t="shared" si="8"/>
        <v>0</v>
      </c>
    </row>
    <row r="51" spans="2:15" ht="13.5" thickBot="1">
      <c r="B51" s="272" t="s">
        <v>81</v>
      </c>
      <c r="C51" s="273"/>
      <c r="D51" s="273"/>
      <c r="E51" s="273"/>
      <c r="F51" s="274" t="s">
        <v>82</v>
      </c>
      <c r="G51" s="274"/>
      <c r="H51" s="274"/>
      <c r="I51" s="274"/>
      <c r="J51" s="274"/>
      <c r="K51" s="273" t="s">
        <v>83</v>
      </c>
      <c r="L51" s="273"/>
      <c r="M51" s="273"/>
      <c r="N51" s="273"/>
      <c r="O51" s="273"/>
    </row>
    <row r="52" spans="1:15" s="32" customFormat="1" ht="12.75">
      <c r="A52" s="51" t="s">
        <v>4</v>
      </c>
      <c r="B52" s="26" t="s">
        <v>54</v>
      </c>
      <c r="C52" s="26" t="s">
        <v>55</v>
      </c>
      <c r="D52" s="26" t="s">
        <v>56</v>
      </c>
      <c r="E52" s="26" t="s">
        <v>57</v>
      </c>
      <c r="F52" s="26" t="s">
        <v>58</v>
      </c>
      <c r="G52" s="26" t="s">
        <v>59</v>
      </c>
      <c r="H52" s="26" t="s">
        <v>60</v>
      </c>
      <c r="I52" s="26" t="s">
        <v>61</v>
      </c>
      <c r="J52" s="26" t="s">
        <v>62</v>
      </c>
      <c r="K52" s="26" t="s">
        <v>63</v>
      </c>
      <c r="L52" s="26" t="s">
        <v>64</v>
      </c>
      <c r="M52" s="26" t="s">
        <v>65</v>
      </c>
      <c r="N52" s="52" t="s">
        <v>66</v>
      </c>
      <c r="O52" s="52" t="s">
        <v>103</v>
      </c>
    </row>
    <row r="53" spans="1:15" s="32" customFormat="1" ht="12.75">
      <c r="A53" s="3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47"/>
      <c r="N53" s="55"/>
      <c r="O53" s="55"/>
    </row>
    <row r="54" spans="1:15" s="63" customFormat="1" ht="12.75">
      <c r="A54" s="54" t="s">
        <v>1</v>
      </c>
      <c r="B54" s="62">
        <f aca="true" t="shared" si="9" ref="B54:N54">SUM(B56:B56)</f>
        <v>0</v>
      </c>
      <c r="C54" s="62">
        <f t="shared" si="9"/>
        <v>0</v>
      </c>
      <c r="D54" s="62">
        <f t="shared" si="9"/>
        <v>0</v>
      </c>
      <c r="E54" s="62">
        <f t="shared" si="9"/>
        <v>0</v>
      </c>
      <c r="F54" s="62">
        <f t="shared" si="9"/>
        <v>0</v>
      </c>
      <c r="G54" s="62">
        <f t="shared" si="9"/>
        <v>0</v>
      </c>
      <c r="H54" s="62">
        <f t="shared" si="9"/>
        <v>0</v>
      </c>
      <c r="I54" s="62">
        <f t="shared" si="9"/>
        <v>0</v>
      </c>
      <c r="J54" s="62">
        <f t="shared" si="9"/>
        <v>0</v>
      </c>
      <c r="K54" s="62">
        <f t="shared" si="9"/>
        <v>0</v>
      </c>
      <c r="L54" s="62">
        <f t="shared" si="9"/>
        <v>0</v>
      </c>
      <c r="M54" s="62">
        <f t="shared" si="9"/>
        <v>0</v>
      </c>
      <c r="N54" s="67">
        <f t="shared" si="9"/>
        <v>0</v>
      </c>
      <c r="O54" s="67">
        <f>SUM(O56:O56)</f>
        <v>0</v>
      </c>
    </row>
    <row r="55" spans="1:15" s="32" customFormat="1" ht="12.75">
      <c r="A55" s="5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0"/>
      <c r="O55" s="30"/>
    </row>
    <row r="56" spans="1:15" s="32" customFormat="1" ht="12.75">
      <c r="A56" s="59" t="s">
        <v>88</v>
      </c>
      <c r="B56" s="56">
        <v>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61">
        <v>0</v>
      </c>
      <c r="O56" s="61">
        <v>0</v>
      </c>
    </row>
    <row r="57" spans="1:15" s="32" customFormat="1" ht="12.75">
      <c r="A57" s="31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2"/>
      <c r="N57" s="55"/>
      <c r="O57" s="55"/>
    </row>
    <row r="58" spans="1:15" s="63" customFormat="1" ht="12.75">
      <c r="A58" s="54" t="s">
        <v>2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</row>
    <row r="59" spans="1:15" s="32" customFormat="1" ht="12.75">
      <c r="A59" s="31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2"/>
      <c r="N59" s="55"/>
      <c r="O59" s="55"/>
    </row>
    <row r="60" spans="1:15" s="32" customFormat="1" ht="13.5" thickBot="1">
      <c r="A60" s="68" t="s">
        <v>3</v>
      </c>
      <c r="B60" s="42">
        <v>0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2:13" s="32" customFormat="1" ht="13.5" thickBot="1"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5" s="32" customFormat="1" ht="27" customHeight="1" thickBot="1">
      <c r="A62" s="38" t="s">
        <v>6</v>
      </c>
      <c r="B62" s="27">
        <f aca="true" t="shared" si="10" ref="B62:N62">IF((B60+B58-B54)&gt;=0,0,IF((B60+B58-B54)&lt;=0,-(B60+B58-B54)))</f>
        <v>0</v>
      </c>
      <c r="C62" s="27">
        <f t="shared" si="10"/>
        <v>0</v>
      </c>
      <c r="D62" s="27">
        <f t="shared" si="10"/>
        <v>0</v>
      </c>
      <c r="E62" s="27">
        <f t="shared" si="10"/>
        <v>0</v>
      </c>
      <c r="F62" s="27">
        <f t="shared" si="10"/>
        <v>0</v>
      </c>
      <c r="G62" s="27">
        <f t="shared" si="10"/>
        <v>0</v>
      </c>
      <c r="H62" s="27">
        <f t="shared" si="10"/>
        <v>0</v>
      </c>
      <c r="I62" s="27">
        <f t="shared" si="10"/>
        <v>0</v>
      </c>
      <c r="J62" s="27">
        <f t="shared" si="10"/>
        <v>0</v>
      </c>
      <c r="K62" s="27">
        <f t="shared" si="10"/>
        <v>0</v>
      </c>
      <c r="L62" s="27">
        <f t="shared" si="10"/>
        <v>0</v>
      </c>
      <c r="M62" s="27">
        <f t="shared" si="10"/>
        <v>0</v>
      </c>
      <c r="N62" s="37">
        <f t="shared" si="10"/>
        <v>0</v>
      </c>
      <c r="O62" s="37">
        <f>IF((O60+O58-O54)&gt;=0,0,IF((O60+O58-O54)&lt;=0,-(O60+O58-O54)))</f>
        <v>0</v>
      </c>
    </row>
    <row r="63" spans="2:15" s="32" customFormat="1" ht="13.5" thickBot="1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4" spans="1:15" s="32" customFormat="1" ht="26.25" thickBot="1">
      <c r="A64" s="38" t="s">
        <v>7</v>
      </c>
      <c r="B64" s="27">
        <f aca="true" t="shared" si="11" ref="B64:N64">IF((B60+B58-B54)&gt;=0,(B60+B58-B54),IF((B60+B58-B54)&lt;=0,0))</f>
        <v>0</v>
      </c>
      <c r="C64" s="27">
        <f t="shared" si="11"/>
        <v>0</v>
      </c>
      <c r="D64" s="27">
        <f t="shared" si="11"/>
        <v>0</v>
      </c>
      <c r="E64" s="27">
        <f t="shared" si="11"/>
        <v>0</v>
      </c>
      <c r="F64" s="27">
        <f t="shared" si="11"/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37">
        <f t="shared" si="11"/>
        <v>0</v>
      </c>
      <c r="O64" s="37">
        <f>IF((O60+O58-O54)&gt;=0,(O60+O58-O54),IF((O60+O58-O54)&lt;=0,0))</f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K36:N36"/>
    <mergeCell ref="K51:O51"/>
    <mergeCell ref="F21:J21"/>
    <mergeCell ref="K21:N21"/>
    <mergeCell ref="F51:J51"/>
    <mergeCell ref="B51:E51"/>
    <mergeCell ref="B21:E21"/>
    <mergeCell ref="B36:E36"/>
    <mergeCell ref="F36:J36"/>
  </mergeCells>
  <printOptions horizontalCentered="1"/>
  <pageMargins left="0.7480314960629921" right="0.7480314960629921" top="0.5511811023622047" bottom="0.984251968503937" header="0" footer="0"/>
  <pageSetup horizontalDpi="600" verticalDpi="600" orientation="landscape" paperSize="5" scale="85" r:id="rId1"/>
  <rowBreaks count="1" manualBreakCount="1">
    <brk id="3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1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166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0.3</v>
      </c>
      <c r="C9" s="78">
        <v>0.3</v>
      </c>
      <c r="D9" s="78">
        <v>0.3</v>
      </c>
      <c r="E9" s="78">
        <v>0.3</v>
      </c>
      <c r="F9" s="97">
        <v>0.3</v>
      </c>
      <c r="G9" s="78">
        <v>0.3</v>
      </c>
      <c r="H9" s="78">
        <v>0.3</v>
      </c>
      <c r="I9" s="78">
        <v>0.3</v>
      </c>
      <c r="J9" s="97">
        <v>0.31</v>
      </c>
      <c r="K9" s="78">
        <v>0.31</v>
      </c>
      <c r="L9" s="78">
        <v>0.31</v>
      </c>
      <c r="M9" s="78">
        <v>0.31</v>
      </c>
      <c r="N9" s="78">
        <v>0.31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>SUM(B13:B13)</f>
        <v>0.258</v>
      </c>
      <c r="C11" s="215">
        <f aca="true" t="shared" si="0" ref="C11:M11">SUM(C13:C13)</f>
        <v>0.258</v>
      </c>
      <c r="D11" s="215">
        <f t="shared" si="0"/>
        <v>0.258</v>
      </c>
      <c r="E11" s="215">
        <f t="shared" si="0"/>
        <v>0.258</v>
      </c>
      <c r="F11" s="215">
        <f t="shared" si="0"/>
        <v>0.258</v>
      </c>
      <c r="G11" s="215">
        <f t="shared" si="0"/>
        <v>0.258</v>
      </c>
      <c r="H11" s="215">
        <f t="shared" si="0"/>
        <v>0.258</v>
      </c>
      <c r="I11" s="215">
        <f t="shared" si="0"/>
        <v>0.258</v>
      </c>
      <c r="J11" s="215">
        <f t="shared" si="0"/>
        <v>0.258</v>
      </c>
      <c r="K11" s="215">
        <f t="shared" si="0"/>
        <v>0.258</v>
      </c>
      <c r="L11" s="215">
        <f t="shared" si="0"/>
        <v>0.258</v>
      </c>
      <c r="M11" s="215">
        <f t="shared" si="0"/>
        <v>0.258</v>
      </c>
      <c r="N11" s="215">
        <f>SUM(N13:N13)</f>
        <v>0.258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116</v>
      </c>
      <c r="B13" s="89">
        <v>0.258</v>
      </c>
      <c r="C13" s="89">
        <v>0.258</v>
      </c>
      <c r="D13" s="89">
        <v>0.258</v>
      </c>
      <c r="E13" s="89">
        <v>0.258</v>
      </c>
      <c r="F13" s="89">
        <v>0.258</v>
      </c>
      <c r="G13" s="89">
        <v>0.258</v>
      </c>
      <c r="H13" s="89">
        <v>0.258</v>
      </c>
      <c r="I13" s="89">
        <v>0.258</v>
      </c>
      <c r="J13" s="89">
        <v>0.258</v>
      </c>
      <c r="K13" s="89">
        <v>0.258</v>
      </c>
      <c r="L13" s="89">
        <v>0.258</v>
      </c>
      <c r="M13" s="89">
        <v>0.258</v>
      </c>
      <c r="N13" s="89">
        <v>0.258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5" customFormat="1" ht="27" customHeight="1" thickBot="1">
      <c r="A16" s="39" t="s">
        <v>6</v>
      </c>
      <c r="B16" s="33">
        <f>IF((B11-B9)&gt;=0,0,IF((B11-B9)&lt;=0,-(B11-B9)))</f>
        <v>0.04199999999999998</v>
      </c>
      <c r="C16" s="33">
        <f aca="true" t="shared" si="1" ref="C16:N16">IF((C11-C9)&gt;=0,0,IF((C11-C9)&lt;=0,-(C11-C9)))</f>
        <v>0.04199999999999998</v>
      </c>
      <c r="D16" s="33">
        <f t="shared" si="1"/>
        <v>0.04199999999999998</v>
      </c>
      <c r="E16" s="33">
        <f t="shared" si="1"/>
        <v>0.04199999999999998</v>
      </c>
      <c r="F16" s="33">
        <f t="shared" si="1"/>
        <v>0.04199999999999998</v>
      </c>
      <c r="G16" s="33">
        <f t="shared" si="1"/>
        <v>0.04199999999999998</v>
      </c>
      <c r="H16" s="33">
        <f t="shared" si="1"/>
        <v>0.04199999999999998</v>
      </c>
      <c r="I16" s="33">
        <f t="shared" si="1"/>
        <v>0.04199999999999998</v>
      </c>
      <c r="J16" s="33">
        <f t="shared" si="1"/>
        <v>0.05199999999999999</v>
      </c>
      <c r="K16" s="33">
        <f t="shared" si="1"/>
        <v>0.05199999999999999</v>
      </c>
      <c r="L16" s="33">
        <f t="shared" si="1"/>
        <v>0.05199999999999999</v>
      </c>
      <c r="M16" s="33">
        <f t="shared" si="1"/>
        <v>0.05199999999999999</v>
      </c>
      <c r="N16" s="34">
        <f t="shared" si="1"/>
        <v>0.05199999999999999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0.35</v>
      </c>
      <c r="C21" s="78">
        <v>0.35</v>
      </c>
      <c r="D21" s="78">
        <v>0.35</v>
      </c>
      <c r="E21" s="78">
        <v>0.35</v>
      </c>
      <c r="F21" s="97">
        <v>0.29</v>
      </c>
      <c r="G21" s="78">
        <v>0.29</v>
      </c>
      <c r="H21" s="78">
        <v>0.29</v>
      </c>
      <c r="I21" s="78">
        <v>0.29</v>
      </c>
      <c r="J21" s="97">
        <v>0.25</v>
      </c>
      <c r="K21" s="78">
        <v>0.25</v>
      </c>
      <c r="L21" s="78">
        <v>0.25</v>
      </c>
      <c r="M21" s="78">
        <v>0.25</v>
      </c>
      <c r="N21" s="78">
        <v>0.25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2" ref="B23:N23">SUM(B25:B25)</f>
        <v>0.258</v>
      </c>
      <c r="C23" s="215">
        <f t="shared" si="2"/>
        <v>0.258</v>
      </c>
      <c r="D23" s="215">
        <f t="shared" si="2"/>
        <v>0.258</v>
      </c>
      <c r="E23" s="215">
        <f t="shared" si="2"/>
        <v>0.258</v>
      </c>
      <c r="F23" s="215">
        <f t="shared" si="2"/>
        <v>0.258</v>
      </c>
      <c r="G23" s="215">
        <f t="shared" si="2"/>
        <v>0.258</v>
      </c>
      <c r="H23" s="215">
        <f t="shared" si="2"/>
        <v>0.258</v>
      </c>
      <c r="I23" s="215">
        <f t="shared" si="2"/>
        <v>0.258</v>
      </c>
      <c r="J23" s="215">
        <f t="shared" si="2"/>
        <v>0.258</v>
      </c>
      <c r="K23" s="215">
        <f t="shared" si="2"/>
        <v>0.258</v>
      </c>
      <c r="L23" s="215">
        <f t="shared" si="2"/>
        <v>0.258</v>
      </c>
      <c r="M23" s="215">
        <f t="shared" si="2"/>
        <v>0.258</v>
      </c>
      <c r="N23" s="215">
        <f t="shared" si="2"/>
        <v>0.258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116</v>
      </c>
      <c r="B25" s="89">
        <v>0.258</v>
      </c>
      <c r="C25" s="89">
        <v>0.258</v>
      </c>
      <c r="D25" s="89">
        <v>0.258</v>
      </c>
      <c r="E25" s="89">
        <v>0.258</v>
      </c>
      <c r="F25" s="89">
        <v>0.258</v>
      </c>
      <c r="G25" s="89">
        <v>0.258</v>
      </c>
      <c r="H25" s="89">
        <v>0.258</v>
      </c>
      <c r="I25" s="89">
        <v>0.258</v>
      </c>
      <c r="J25" s="89">
        <v>0.258</v>
      </c>
      <c r="K25" s="89">
        <v>0.258</v>
      </c>
      <c r="L25" s="89">
        <v>0.258</v>
      </c>
      <c r="M25" s="89">
        <v>0.258</v>
      </c>
      <c r="N25" s="89">
        <v>0.258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0.09199999999999997</v>
      </c>
      <c r="C28" s="33">
        <f t="shared" si="3"/>
        <v>0.09199999999999997</v>
      </c>
      <c r="D28" s="33">
        <f t="shared" si="3"/>
        <v>0.09199999999999997</v>
      </c>
      <c r="E28" s="33">
        <f t="shared" si="3"/>
        <v>0.09199999999999997</v>
      </c>
      <c r="F28" s="33">
        <f t="shared" si="3"/>
        <v>0.03199999999999997</v>
      </c>
      <c r="G28" s="33">
        <f t="shared" si="3"/>
        <v>0.03199999999999997</v>
      </c>
      <c r="H28" s="33">
        <f t="shared" si="3"/>
        <v>0.03199999999999997</v>
      </c>
      <c r="I28" s="33">
        <f t="shared" si="3"/>
        <v>0.03199999999999997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0.31</v>
      </c>
      <c r="C33" s="78">
        <v>0.31</v>
      </c>
      <c r="D33" s="78">
        <v>0.31</v>
      </c>
      <c r="E33" s="78">
        <v>0.31</v>
      </c>
      <c r="F33" s="97">
        <v>0.3</v>
      </c>
      <c r="G33" s="78">
        <v>0.3</v>
      </c>
      <c r="H33" s="78">
        <v>0.3</v>
      </c>
      <c r="I33" s="78">
        <v>0.3</v>
      </c>
      <c r="J33" s="78">
        <v>0.3</v>
      </c>
      <c r="K33" s="97">
        <v>0.3</v>
      </c>
      <c r="L33" s="78">
        <v>0.3</v>
      </c>
      <c r="M33" s="78">
        <v>0.3</v>
      </c>
      <c r="N33" s="78">
        <v>0.3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4" ref="B35:N35">SUM(B37:B37)</f>
        <v>0.258</v>
      </c>
      <c r="C35" s="215">
        <f t="shared" si="4"/>
        <v>0.258</v>
      </c>
      <c r="D35" s="215">
        <f t="shared" si="4"/>
        <v>0.258</v>
      </c>
      <c r="E35" s="215">
        <f t="shared" si="4"/>
        <v>0.258</v>
      </c>
      <c r="F35" s="215">
        <f t="shared" si="4"/>
        <v>0.258</v>
      </c>
      <c r="G35" s="215">
        <f t="shared" si="4"/>
        <v>0.258</v>
      </c>
      <c r="H35" s="215">
        <f t="shared" si="4"/>
        <v>0.258</v>
      </c>
      <c r="I35" s="215">
        <f t="shared" si="4"/>
        <v>0.258</v>
      </c>
      <c r="J35" s="215">
        <f t="shared" si="4"/>
        <v>0.258</v>
      </c>
      <c r="K35" s="215">
        <f t="shared" si="4"/>
        <v>0.258</v>
      </c>
      <c r="L35" s="215">
        <f t="shared" si="4"/>
        <v>0.258</v>
      </c>
      <c r="M35" s="215">
        <f t="shared" si="4"/>
        <v>0.258</v>
      </c>
      <c r="N35" s="215">
        <f t="shared" si="4"/>
        <v>0.258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116</v>
      </c>
      <c r="B37" s="89">
        <v>0.258</v>
      </c>
      <c r="C37" s="89">
        <v>0.258</v>
      </c>
      <c r="D37" s="89">
        <v>0.258</v>
      </c>
      <c r="E37" s="89">
        <v>0.258</v>
      </c>
      <c r="F37" s="89">
        <v>0.258</v>
      </c>
      <c r="G37" s="89">
        <v>0.258</v>
      </c>
      <c r="H37" s="89">
        <v>0.258</v>
      </c>
      <c r="I37" s="89">
        <v>0.258</v>
      </c>
      <c r="J37" s="89">
        <v>0.258</v>
      </c>
      <c r="K37" s="89">
        <v>0.258</v>
      </c>
      <c r="L37" s="89">
        <v>0.258</v>
      </c>
      <c r="M37" s="89">
        <v>0.258</v>
      </c>
      <c r="N37" s="89">
        <v>0.258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0.05199999999999999</v>
      </c>
      <c r="C40" s="33">
        <f t="shared" si="5"/>
        <v>0.05199999999999999</v>
      </c>
      <c r="D40" s="33">
        <f t="shared" si="5"/>
        <v>0.05199999999999999</v>
      </c>
      <c r="E40" s="33">
        <f t="shared" si="5"/>
        <v>0.05199999999999999</v>
      </c>
      <c r="F40" s="33">
        <f t="shared" si="5"/>
        <v>0.04199999999999998</v>
      </c>
      <c r="G40" s="33">
        <f t="shared" si="5"/>
        <v>0.04199999999999998</v>
      </c>
      <c r="H40" s="33">
        <f t="shared" si="5"/>
        <v>0.04199999999999998</v>
      </c>
      <c r="I40" s="33">
        <f t="shared" si="5"/>
        <v>0.04199999999999998</v>
      </c>
      <c r="J40" s="33">
        <f t="shared" si="5"/>
        <v>0.04199999999999998</v>
      </c>
      <c r="K40" s="33">
        <f t="shared" si="5"/>
        <v>0.04199999999999998</v>
      </c>
      <c r="L40" s="33">
        <f t="shared" si="5"/>
        <v>0.04199999999999998</v>
      </c>
      <c r="M40" s="85">
        <f t="shared" si="5"/>
        <v>0.04199999999999998</v>
      </c>
      <c r="N40" s="34">
        <f t="shared" si="5"/>
        <v>0.04199999999999998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0.32</v>
      </c>
      <c r="C45" s="78">
        <v>0.32</v>
      </c>
      <c r="D45" s="78">
        <v>0.32</v>
      </c>
      <c r="E45" s="78">
        <v>0.32</v>
      </c>
      <c r="F45" s="97">
        <v>0.31</v>
      </c>
      <c r="G45" s="78">
        <v>0.31</v>
      </c>
      <c r="H45" s="111">
        <v>0.31</v>
      </c>
      <c r="I45" s="111">
        <v>0.31</v>
      </c>
      <c r="J45" s="111">
        <v>0.31</v>
      </c>
      <c r="K45" s="97">
        <v>0.31</v>
      </c>
      <c r="L45" s="111">
        <v>0.31</v>
      </c>
      <c r="M45" s="111">
        <v>0.31</v>
      </c>
      <c r="N45" s="111">
        <v>0.31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6" ref="B47:N47">SUM(B49:B49)</f>
        <v>0.258</v>
      </c>
      <c r="C47" s="215">
        <f t="shared" si="6"/>
        <v>0.258</v>
      </c>
      <c r="D47" s="215">
        <f t="shared" si="6"/>
        <v>0.258</v>
      </c>
      <c r="E47" s="215">
        <f t="shared" si="6"/>
        <v>0.258</v>
      </c>
      <c r="F47" s="215">
        <f t="shared" si="6"/>
        <v>0.258</v>
      </c>
      <c r="G47" s="215">
        <f t="shared" si="6"/>
        <v>0.258</v>
      </c>
      <c r="H47" s="215">
        <f t="shared" si="6"/>
        <v>0.258</v>
      </c>
      <c r="I47" s="215">
        <f t="shared" si="6"/>
        <v>0.258</v>
      </c>
      <c r="J47" s="215">
        <f t="shared" si="6"/>
        <v>0.258</v>
      </c>
      <c r="K47" s="215">
        <f t="shared" si="6"/>
        <v>0.258</v>
      </c>
      <c r="L47" s="215">
        <f t="shared" si="6"/>
        <v>0.258</v>
      </c>
      <c r="M47" s="215">
        <f t="shared" si="6"/>
        <v>0.258</v>
      </c>
      <c r="N47" s="215">
        <f t="shared" si="6"/>
        <v>0.258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116</v>
      </c>
      <c r="B49" s="89">
        <v>0.258</v>
      </c>
      <c r="C49" s="89">
        <v>0.258</v>
      </c>
      <c r="D49" s="89">
        <v>0.258</v>
      </c>
      <c r="E49" s="89">
        <v>0.258</v>
      </c>
      <c r="F49" s="89">
        <v>0.258</v>
      </c>
      <c r="G49" s="89">
        <v>0.258</v>
      </c>
      <c r="H49" s="89">
        <v>0.258</v>
      </c>
      <c r="I49" s="89">
        <v>0.258</v>
      </c>
      <c r="J49" s="89">
        <v>0.258</v>
      </c>
      <c r="K49" s="89">
        <v>0.258</v>
      </c>
      <c r="L49" s="89">
        <v>0.258</v>
      </c>
      <c r="M49" s="89">
        <v>0.258</v>
      </c>
      <c r="N49" s="89">
        <v>0.258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0.062</v>
      </c>
      <c r="C52" s="41">
        <f t="shared" si="7"/>
        <v>0.062</v>
      </c>
      <c r="D52" s="41">
        <f t="shared" si="7"/>
        <v>0.062</v>
      </c>
      <c r="E52" s="41">
        <f t="shared" si="7"/>
        <v>0.062</v>
      </c>
      <c r="F52" s="41">
        <f t="shared" si="7"/>
        <v>0.05199999999999999</v>
      </c>
      <c r="G52" s="41">
        <f t="shared" si="7"/>
        <v>0.05199999999999999</v>
      </c>
      <c r="H52" s="41">
        <f t="shared" si="7"/>
        <v>0.05199999999999999</v>
      </c>
      <c r="I52" s="41">
        <f t="shared" si="7"/>
        <v>0.05199999999999999</v>
      </c>
      <c r="J52" s="41">
        <f t="shared" si="7"/>
        <v>0.05199999999999999</v>
      </c>
      <c r="K52" s="41">
        <f t="shared" si="7"/>
        <v>0.05199999999999999</v>
      </c>
      <c r="L52" s="41">
        <f t="shared" si="7"/>
        <v>0.05199999999999999</v>
      </c>
      <c r="M52" s="41">
        <f t="shared" si="7"/>
        <v>0.05199999999999999</v>
      </c>
      <c r="N52" s="213">
        <f t="shared" si="7"/>
        <v>0.05199999999999999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42:N42"/>
    <mergeCell ref="K30:N30"/>
    <mergeCell ref="F18:I18"/>
    <mergeCell ref="J18:N18"/>
    <mergeCell ref="B30:E30"/>
    <mergeCell ref="B42:E42"/>
    <mergeCell ref="B18:E18"/>
    <mergeCell ref="F30:J30"/>
  </mergeCells>
  <conditionalFormatting sqref="B28:N28 B40:N40 B52:N52 B16:N16">
    <cfRule type="cellIs" priority="5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2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167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0.27</v>
      </c>
      <c r="C9" s="78">
        <v>0.27</v>
      </c>
      <c r="D9" s="78">
        <v>0.27</v>
      </c>
      <c r="E9" s="78">
        <v>0.27</v>
      </c>
      <c r="F9" s="97">
        <v>0.26</v>
      </c>
      <c r="G9" s="78">
        <v>0.26</v>
      </c>
      <c r="H9" s="78">
        <v>0.26</v>
      </c>
      <c r="I9" s="78">
        <v>0.26</v>
      </c>
      <c r="J9" s="97">
        <v>0.26</v>
      </c>
      <c r="K9" s="78">
        <v>0.26</v>
      </c>
      <c r="L9" s="78">
        <v>0.26</v>
      </c>
      <c r="M9" s="78">
        <v>0.26</v>
      </c>
      <c r="N9" s="78">
        <v>0.26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0.278</v>
      </c>
      <c r="C11" s="215">
        <f t="shared" si="0"/>
        <v>0.278</v>
      </c>
      <c r="D11" s="215">
        <f t="shared" si="0"/>
        <v>0.278</v>
      </c>
      <c r="E11" s="215">
        <f t="shared" si="0"/>
        <v>0.278</v>
      </c>
      <c r="F11" s="215">
        <f t="shared" si="0"/>
        <v>0.278</v>
      </c>
      <c r="G11" s="215">
        <f t="shared" si="0"/>
        <v>0.278</v>
      </c>
      <c r="H11" s="215">
        <f t="shared" si="0"/>
        <v>0.278</v>
      </c>
      <c r="I11" s="215">
        <f t="shared" si="0"/>
        <v>0.278</v>
      </c>
      <c r="J11" s="215">
        <f t="shared" si="0"/>
        <v>0.278</v>
      </c>
      <c r="K11" s="215">
        <f t="shared" si="0"/>
        <v>0.278</v>
      </c>
      <c r="L11" s="215">
        <f t="shared" si="0"/>
        <v>0.278</v>
      </c>
      <c r="M11" s="215">
        <f t="shared" si="0"/>
        <v>0.278</v>
      </c>
      <c r="N11" s="215">
        <f>SUM(N13:N13)</f>
        <v>0.278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118</v>
      </c>
      <c r="B13" s="89">
        <v>0.278</v>
      </c>
      <c r="C13" s="89">
        <v>0.278</v>
      </c>
      <c r="D13" s="89">
        <v>0.278</v>
      </c>
      <c r="E13" s="89">
        <v>0.278</v>
      </c>
      <c r="F13" s="89">
        <v>0.278</v>
      </c>
      <c r="G13" s="89">
        <v>0.278</v>
      </c>
      <c r="H13" s="89">
        <v>0.278</v>
      </c>
      <c r="I13" s="89">
        <v>0.278</v>
      </c>
      <c r="J13" s="89">
        <v>0.278</v>
      </c>
      <c r="K13" s="89">
        <v>0.278</v>
      </c>
      <c r="L13" s="89">
        <v>0.278</v>
      </c>
      <c r="M13" s="89">
        <v>0.278</v>
      </c>
      <c r="N13" s="89">
        <v>0.278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1" ref="C16:N16">IF((C11-C9)&gt;=0,0,IF((C11-C9)&lt;=0,-(C11-C9)))</f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0.28</v>
      </c>
      <c r="C21" s="78">
        <v>0.28</v>
      </c>
      <c r="D21" s="78">
        <v>0.28</v>
      </c>
      <c r="E21" s="78">
        <v>0.28</v>
      </c>
      <c r="F21" s="97">
        <v>0.23</v>
      </c>
      <c r="G21" s="78">
        <v>0.23</v>
      </c>
      <c r="H21" s="78">
        <v>0.23</v>
      </c>
      <c r="I21" s="78">
        <v>0.23</v>
      </c>
      <c r="J21" s="97">
        <v>0.24</v>
      </c>
      <c r="K21" s="78">
        <v>0.24</v>
      </c>
      <c r="L21" s="78">
        <v>0.24</v>
      </c>
      <c r="M21" s="78">
        <v>0.24</v>
      </c>
      <c r="N21" s="78">
        <v>0.24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2" ref="B23:N23">SUM(B25:B25)</f>
        <v>0.278</v>
      </c>
      <c r="C23" s="215">
        <f t="shared" si="2"/>
        <v>0.278</v>
      </c>
      <c r="D23" s="215">
        <f t="shared" si="2"/>
        <v>0.278</v>
      </c>
      <c r="E23" s="215">
        <f t="shared" si="2"/>
        <v>0.278</v>
      </c>
      <c r="F23" s="215">
        <f t="shared" si="2"/>
        <v>0.278</v>
      </c>
      <c r="G23" s="215">
        <f t="shared" si="2"/>
        <v>0.278</v>
      </c>
      <c r="H23" s="215">
        <f t="shared" si="2"/>
        <v>0.278</v>
      </c>
      <c r="I23" s="215">
        <f t="shared" si="2"/>
        <v>0.278</v>
      </c>
      <c r="J23" s="215">
        <f t="shared" si="2"/>
        <v>0.278</v>
      </c>
      <c r="K23" s="215">
        <f t="shared" si="2"/>
        <v>0.278</v>
      </c>
      <c r="L23" s="215">
        <f t="shared" si="2"/>
        <v>0.278</v>
      </c>
      <c r="M23" s="215">
        <f t="shared" si="2"/>
        <v>0.278</v>
      </c>
      <c r="N23" s="215">
        <f t="shared" si="2"/>
        <v>0.278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118</v>
      </c>
      <c r="B25" s="89">
        <v>0.278</v>
      </c>
      <c r="C25" s="89">
        <v>0.278</v>
      </c>
      <c r="D25" s="89">
        <v>0.278</v>
      </c>
      <c r="E25" s="89">
        <v>0.278</v>
      </c>
      <c r="F25" s="89">
        <v>0.278</v>
      </c>
      <c r="G25" s="89">
        <v>0.278</v>
      </c>
      <c r="H25" s="89">
        <v>0.278</v>
      </c>
      <c r="I25" s="89">
        <v>0.278</v>
      </c>
      <c r="J25" s="89">
        <v>0.278</v>
      </c>
      <c r="K25" s="89">
        <v>0.278</v>
      </c>
      <c r="L25" s="89">
        <v>0.278</v>
      </c>
      <c r="M25" s="89">
        <v>0.278</v>
      </c>
      <c r="N25" s="89">
        <v>0.278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0.0020000000000000018</v>
      </c>
      <c r="C28" s="33">
        <f t="shared" si="3"/>
        <v>0.0020000000000000018</v>
      </c>
      <c r="D28" s="33">
        <f t="shared" si="3"/>
        <v>0.0020000000000000018</v>
      </c>
      <c r="E28" s="33">
        <f t="shared" si="3"/>
        <v>0.0020000000000000018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</v>
      </c>
      <c r="K28" s="33">
        <f t="shared" si="3"/>
        <v>0</v>
      </c>
      <c r="L28" s="33">
        <f t="shared" si="3"/>
        <v>0</v>
      </c>
      <c r="M28" s="85">
        <f t="shared" si="3"/>
        <v>0</v>
      </c>
      <c r="N28" s="34">
        <f t="shared" si="3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0.24</v>
      </c>
      <c r="C33" s="78">
        <v>0.24</v>
      </c>
      <c r="D33" s="78">
        <v>0.24</v>
      </c>
      <c r="E33" s="78">
        <v>0.24</v>
      </c>
      <c r="F33" s="97">
        <v>0.27</v>
      </c>
      <c r="G33" s="78">
        <v>0.27</v>
      </c>
      <c r="H33" s="78">
        <v>0.27</v>
      </c>
      <c r="I33" s="78">
        <v>0.27</v>
      </c>
      <c r="J33" s="78">
        <v>0.27</v>
      </c>
      <c r="K33" s="97">
        <v>0.26</v>
      </c>
      <c r="L33" s="78">
        <v>0.26</v>
      </c>
      <c r="M33" s="78">
        <v>0.26</v>
      </c>
      <c r="N33" s="78">
        <v>0.26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4" ref="B35:N35">SUM(B37:B37)</f>
        <v>0.278</v>
      </c>
      <c r="C35" s="215">
        <f t="shared" si="4"/>
        <v>0.278</v>
      </c>
      <c r="D35" s="215">
        <f t="shared" si="4"/>
        <v>0.278</v>
      </c>
      <c r="E35" s="215">
        <f t="shared" si="4"/>
        <v>0.278</v>
      </c>
      <c r="F35" s="215">
        <f t="shared" si="4"/>
        <v>0.278</v>
      </c>
      <c r="G35" s="215">
        <f t="shared" si="4"/>
        <v>0.278</v>
      </c>
      <c r="H35" s="215">
        <f t="shared" si="4"/>
        <v>0.278</v>
      </c>
      <c r="I35" s="215">
        <f t="shared" si="4"/>
        <v>0.278</v>
      </c>
      <c r="J35" s="215">
        <f t="shared" si="4"/>
        <v>0.278</v>
      </c>
      <c r="K35" s="215">
        <f t="shared" si="4"/>
        <v>0.278</v>
      </c>
      <c r="L35" s="215">
        <f t="shared" si="4"/>
        <v>0.278</v>
      </c>
      <c r="M35" s="215">
        <f t="shared" si="4"/>
        <v>0.278</v>
      </c>
      <c r="N35" s="215">
        <f t="shared" si="4"/>
        <v>0.278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118</v>
      </c>
      <c r="B37" s="89">
        <v>0.278</v>
      </c>
      <c r="C37" s="89">
        <v>0.278</v>
      </c>
      <c r="D37" s="89">
        <v>0.278</v>
      </c>
      <c r="E37" s="89">
        <v>0.278</v>
      </c>
      <c r="F37" s="89">
        <v>0.278</v>
      </c>
      <c r="G37" s="89">
        <v>0.278</v>
      </c>
      <c r="H37" s="89">
        <v>0.278</v>
      </c>
      <c r="I37" s="89">
        <v>0.278</v>
      </c>
      <c r="J37" s="89">
        <v>0.278</v>
      </c>
      <c r="K37" s="89">
        <v>0.278</v>
      </c>
      <c r="L37" s="89">
        <v>0.278</v>
      </c>
      <c r="M37" s="89">
        <v>0.278</v>
      </c>
      <c r="N37" s="89">
        <v>0.278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</v>
      </c>
      <c r="C40" s="33">
        <f t="shared" si="5"/>
        <v>0</v>
      </c>
      <c r="D40" s="33">
        <f t="shared" si="5"/>
        <v>0</v>
      </c>
      <c r="E40" s="33">
        <f t="shared" si="5"/>
        <v>0</v>
      </c>
      <c r="F40" s="33">
        <f t="shared" si="5"/>
        <v>0</v>
      </c>
      <c r="G40" s="33">
        <f t="shared" si="5"/>
        <v>0</v>
      </c>
      <c r="H40" s="33">
        <f t="shared" si="5"/>
        <v>0</v>
      </c>
      <c r="I40" s="33">
        <f t="shared" si="5"/>
        <v>0</v>
      </c>
      <c r="J40" s="33">
        <f t="shared" si="5"/>
        <v>0</v>
      </c>
      <c r="K40" s="33">
        <f t="shared" si="5"/>
        <v>0</v>
      </c>
      <c r="L40" s="33">
        <f t="shared" si="5"/>
        <v>0</v>
      </c>
      <c r="M40" s="33">
        <f t="shared" si="5"/>
        <v>0</v>
      </c>
      <c r="N40" s="34">
        <f t="shared" si="5"/>
        <v>0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0.25</v>
      </c>
      <c r="C45" s="78">
        <v>0.25</v>
      </c>
      <c r="D45" s="78">
        <v>0.25</v>
      </c>
      <c r="E45" s="78">
        <v>0.25</v>
      </c>
      <c r="F45" s="97">
        <v>0.25</v>
      </c>
      <c r="G45" s="78">
        <v>0.25</v>
      </c>
      <c r="H45" s="111">
        <v>0.25</v>
      </c>
      <c r="I45" s="111">
        <v>0.25</v>
      </c>
      <c r="J45" s="111">
        <v>0.25</v>
      </c>
      <c r="K45" s="97">
        <v>0.25</v>
      </c>
      <c r="L45" s="78">
        <v>0.25</v>
      </c>
      <c r="M45" s="78">
        <v>0.25</v>
      </c>
      <c r="N45" s="78">
        <v>0.25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6" ref="B47:N47">SUM(B49:B49)</f>
        <v>0.278</v>
      </c>
      <c r="C47" s="215">
        <f t="shared" si="6"/>
        <v>0.278</v>
      </c>
      <c r="D47" s="215">
        <f t="shared" si="6"/>
        <v>0.278</v>
      </c>
      <c r="E47" s="215">
        <f t="shared" si="6"/>
        <v>0.278</v>
      </c>
      <c r="F47" s="215">
        <f t="shared" si="6"/>
        <v>0.278</v>
      </c>
      <c r="G47" s="215">
        <f t="shared" si="6"/>
        <v>0.278</v>
      </c>
      <c r="H47" s="215">
        <f t="shared" si="6"/>
        <v>0.278</v>
      </c>
      <c r="I47" s="215">
        <f t="shared" si="6"/>
        <v>0.278</v>
      </c>
      <c r="J47" s="215">
        <f t="shared" si="6"/>
        <v>0.278</v>
      </c>
      <c r="K47" s="215">
        <f t="shared" si="6"/>
        <v>0.278</v>
      </c>
      <c r="L47" s="215">
        <f t="shared" si="6"/>
        <v>0.278</v>
      </c>
      <c r="M47" s="215">
        <f t="shared" si="6"/>
        <v>0.278</v>
      </c>
      <c r="N47" s="215">
        <f t="shared" si="6"/>
        <v>0.278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118</v>
      </c>
      <c r="B49" s="89">
        <v>0.278</v>
      </c>
      <c r="C49" s="89">
        <v>0.278</v>
      </c>
      <c r="D49" s="89">
        <v>0.278</v>
      </c>
      <c r="E49" s="89">
        <v>0.278</v>
      </c>
      <c r="F49" s="89">
        <v>0.278</v>
      </c>
      <c r="G49" s="89">
        <v>0.278</v>
      </c>
      <c r="H49" s="89">
        <v>0.278</v>
      </c>
      <c r="I49" s="89">
        <v>0.278</v>
      </c>
      <c r="J49" s="89">
        <v>0.278</v>
      </c>
      <c r="K49" s="89">
        <v>0.278</v>
      </c>
      <c r="L49" s="89">
        <v>0.278</v>
      </c>
      <c r="M49" s="89">
        <v>0.278</v>
      </c>
      <c r="N49" s="89">
        <v>0.278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</v>
      </c>
      <c r="C52" s="41">
        <f t="shared" si="7"/>
        <v>0</v>
      </c>
      <c r="D52" s="41">
        <f t="shared" si="7"/>
        <v>0</v>
      </c>
      <c r="E52" s="41">
        <f t="shared" si="7"/>
        <v>0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213">
        <f t="shared" si="7"/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30:J30"/>
    <mergeCell ref="K30:N30"/>
    <mergeCell ref="K42:N42"/>
    <mergeCell ref="F18:I18"/>
    <mergeCell ref="J18:N18"/>
    <mergeCell ref="B30:E30"/>
    <mergeCell ref="B42:E42"/>
    <mergeCell ref="B18:E18"/>
    <mergeCell ref="F42:J42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3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168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0.28</v>
      </c>
      <c r="C9" s="78">
        <v>0.28</v>
      </c>
      <c r="D9" s="78">
        <v>0.28</v>
      </c>
      <c r="E9" s="78">
        <v>0.28</v>
      </c>
      <c r="F9" s="97">
        <v>0.27</v>
      </c>
      <c r="G9" s="78">
        <v>0.27</v>
      </c>
      <c r="H9" s="78">
        <v>0.27</v>
      </c>
      <c r="I9" s="78">
        <v>0.27</v>
      </c>
      <c r="J9" s="97">
        <v>0.25</v>
      </c>
      <c r="K9" s="78">
        <v>0.25</v>
      </c>
      <c r="L9" s="78">
        <v>0.25</v>
      </c>
      <c r="M9" s="78">
        <v>0.25</v>
      </c>
      <c r="N9" s="78">
        <v>0.25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0.258</v>
      </c>
      <c r="C11" s="215">
        <f t="shared" si="0"/>
        <v>0.258</v>
      </c>
      <c r="D11" s="215">
        <f t="shared" si="0"/>
        <v>0.258</v>
      </c>
      <c r="E11" s="215">
        <f t="shared" si="0"/>
        <v>0.258</v>
      </c>
      <c r="F11" s="215">
        <f t="shared" si="0"/>
        <v>0.258</v>
      </c>
      <c r="G11" s="215">
        <f t="shared" si="0"/>
        <v>0.258</v>
      </c>
      <c r="H11" s="215">
        <f t="shared" si="0"/>
        <v>0.258</v>
      </c>
      <c r="I11" s="215">
        <f t="shared" si="0"/>
        <v>0.258</v>
      </c>
      <c r="J11" s="215">
        <f t="shared" si="0"/>
        <v>0.258</v>
      </c>
      <c r="K11" s="215">
        <f t="shared" si="0"/>
        <v>0.258</v>
      </c>
      <c r="L11" s="215">
        <f t="shared" si="0"/>
        <v>0.258</v>
      </c>
      <c r="M11" s="215">
        <f t="shared" si="0"/>
        <v>0.258</v>
      </c>
      <c r="N11" s="215">
        <f>SUM(N13:N13)</f>
        <v>0.258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119</v>
      </c>
      <c r="B13" s="89">
        <v>0.258</v>
      </c>
      <c r="C13" s="89">
        <v>0.258</v>
      </c>
      <c r="D13" s="89">
        <v>0.258</v>
      </c>
      <c r="E13" s="89">
        <v>0.258</v>
      </c>
      <c r="F13" s="89">
        <v>0.258</v>
      </c>
      <c r="G13" s="89">
        <v>0.258</v>
      </c>
      <c r="H13" s="89">
        <v>0.258</v>
      </c>
      <c r="I13" s="89">
        <v>0.258</v>
      </c>
      <c r="J13" s="89">
        <v>0.258</v>
      </c>
      <c r="K13" s="89">
        <v>0.258</v>
      </c>
      <c r="L13" s="89">
        <v>0.258</v>
      </c>
      <c r="M13" s="89">
        <v>0.258</v>
      </c>
      <c r="N13" s="89">
        <v>0.258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0.02200000000000002</v>
      </c>
      <c r="C16" s="33">
        <f aca="true" t="shared" si="1" ref="C16:N16">IF((C11-C9)&gt;=0,0,IF((C11-C9)&lt;=0,-(C11-C9)))</f>
        <v>0.02200000000000002</v>
      </c>
      <c r="D16" s="33">
        <f t="shared" si="1"/>
        <v>0.02200000000000002</v>
      </c>
      <c r="E16" s="33">
        <f t="shared" si="1"/>
        <v>0.02200000000000002</v>
      </c>
      <c r="F16" s="33">
        <f t="shared" si="1"/>
        <v>0.01200000000000001</v>
      </c>
      <c r="G16" s="33">
        <f t="shared" si="1"/>
        <v>0.01200000000000001</v>
      </c>
      <c r="H16" s="33">
        <f t="shared" si="1"/>
        <v>0.01200000000000001</v>
      </c>
      <c r="I16" s="33">
        <f t="shared" si="1"/>
        <v>0.01200000000000001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 t="shared" si="1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0.31</v>
      </c>
      <c r="C21" s="78">
        <v>0.31</v>
      </c>
      <c r="D21" s="78">
        <v>0.31</v>
      </c>
      <c r="E21" s="78">
        <v>0.31</v>
      </c>
      <c r="F21" s="97">
        <v>0.29</v>
      </c>
      <c r="G21" s="78">
        <v>0.29</v>
      </c>
      <c r="H21" s="78">
        <v>0.29</v>
      </c>
      <c r="I21" s="78">
        <v>0.29</v>
      </c>
      <c r="J21" s="97">
        <v>0.29</v>
      </c>
      <c r="K21" s="78">
        <v>0.29</v>
      </c>
      <c r="L21" s="78">
        <v>0.29</v>
      </c>
      <c r="M21" s="78">
        <v>0.29</v>
      </c>
      <c r="N21" s="78">
        <v>0.29</v>
      </c>
    </row>
    <row r="22" spans="1:14" ht="12.75">
      <c r="A22" s="8"/>
      <c r="B22" s="9"/>
      <c r="C22" s="9"/>
      <c r="D22" s="9"/>
      <c r="E22" s="9"/>
      <c r="F22" s="9"/>
      <c r="G22" s="75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2" ref="B23:N23">SUM(B25:B25)</f>
        <v>0.258</v>
      </c>
      <c r="C23" s="215">
        <f t="shared" si="2"/>
        <v>0.258</v>
      </c>
      <c r="D23" s="215">
        <f t="shared" si="2"/>
        <v>0.258</v>
      </c>
      <c r="E23" s="215">
        <f t="shared" si="2"/>
        <v>0.258</v>
      </c>
      <c r="F23" s="215">
        <f t="shared" si="2"/>
        <v>0.258</v>
      </c>
      <c r="G23" s="215">
        <f t="shared" si="2"/>
        <v>0.258</v>
      </c>
      <c r="H23" s="215">
        <f t="shared" si="2"/>
        <v>0.258</v>
      </c>
      <c r="I23" s="215">
        <f t="shared" si="2"/>
        <v>0.258</v>
      </c>
      <c r="J23" s="215">
        <f t="shared" si="2"/>
        <v>0.258</v>
      </c>
      <c r="K23" s="215">
        <f t="shared" si="2"/>
        <v>0.258</v>
      </c>
      <c r="L23" s="215">
        <f t="shared" si="2"/>
        <v>0.258</v>
      </c>
      <c r="M23" s="215">
        <f t="shared" si="2"/>
        <v>0.258</v>
      </c>
      <c r="N23" s="215">
        <f t="shared" si="2"/>
        <v>0.258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119</v>
      </c>
      <c r="B25" s="89">
        <v>0.258</v>
      </c>
      <c r="C25" s="89">
        <f>B25</f>
        <v>0.258</v>
      </c>
      <c r="D25" s="89">
        <f aca="true" t="shared" si="3" ref="D25:N25">C25</f>
        <v>0.258</v>
      </c>
      <c r="E25" s="89">
        <f t="shared" si="3"/>
        <v>0.258</v>
      </c>
      <c r="F25" s="89">
        <f t="shared" si="3"/>
        <v>0.258</v>
      </c>
      <c r="G25" s="89">
        <f t="shared" si="3"/>
        <v>0.258</v>
      </c>
      <c r="H25" s="89">
        <f t="shared" si="3"/>
        <v>0.258</v>
      </c>
      <c r="I25" s="89">
        <f t="shared" si="3"/>
        <v>0.258</v>
      </c>
      <c r="J25" s="89">
        <f t="shared" si="3"/>
        <v>0.258</v>
      </c>
      <c r="K25" s="89">
        <f t="shared" si="3"/>
        <v>0.258</v>
      </c>
      <c r="L25" s="89">
        <f t="shared" si="3"/>
        <v>0.258</v>
      </c>
      <c r="M25" s="89">
        <f t="shared" si="3"/>
        <v>0.258</v>
      </c>
      <c r="N25" s="89">
        <f t="shared" si="3"/>
        <v>0.258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4" ref="B28:N28">IF((B23-B21)&gt;=0,0,IF((B23-B21)&lt;=0,-(B23-B21)))</f>
        <v>0.05199999999999999</v>
      </c>
      <c r="C28" s="33">
        <f t="shared" si="4"/>
        <v>0.05199999999999999</v>
      </c>
      <c r="D28" s="33">
        <f t="shared" si="4"/>
        <v>0.05199999999999999</v>
      </c>
      <c r="E28" s="33">
        <f t="shared" si="4"/>
        <v>0.05199999999999999</v>
      </c>
      <c r="F28" s="33">
        <f t="shared" si="4"/>
        <v>0.03199999999999997</v>
      </c>
      <c r="G28" s="33">
        <f t="shared" si="4"/>
        <v>0.03199999999999997</v>
      </c>
      <c r="H28" s="33">
        <f t="shared" si="4"/>
        <v>0.03199999999999997</v>
      </c>
      <c r="I28" s="33">
        <f t="shared" si="4"/>
        <v>0.03199999999999997</v>
      </c>
      <c r="J28" s="33">
        <f t="shared" si="4"/>
        <v>0.03199999999999997</v>
      </c>
      <c r="K28" s="33">
        <f t="shared" si="4"/>
        <v>0.03199999999999997</v>
      </c>
      <c r="L28" s="33">
        <f t="shared" si="4"/>
        <v>0.03199999999999997</v>
      </c>
      <c r="M28" s="85">
        <f t="shared" si="4"/>
        <v>0.03199999999999997</v>
      </c>
      <c r="N28" s="34">
        <f t="shared" si="4"/>
        <v>0.03199999999999997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8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</v>
      </c>
      <c r="C33" s="78">
        <v>0.3</v>
      </c>
      <c r="D33" s="78">
        <v>0.3</v>
      </c>
      <c r="E33" s="78">
        <v>0.3</v>
      </c>
      <c r="F33" s="97">
        <v>0.33</v>
      </c>
      <c r="G33" s="78">
        <v>0.33</v>
      </c>
      <c r="H33" s="78">
        <v>0.33</v>
      </c>
      <c r="I33" s="78">
        <v>0.33</v>
      </c>
      <c r="J33" s="78">
        <v>0.33</v>
      </c>
      <c r="K33" s="97">
        <v>0.33</v>
      </c>
      <c r="L33" s="78">
        <v>0.33</v>
      </c>
      <c r="M33" s="78">
        <v>0.33</v>
      </c>
      <c r="N33" s="78">
        <v>0.33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5" ref="B35:N35">SUM(B37:B37)</f>
        <v>0.258</v>
      </c>
      <c r="C35" s="215">
        <f t="shared" si="5"/>
        <v>0.258</v>
      </c>
      <c r="D35" s="215">
        <f t="shared" si="5"/>
        <v>0.258</v>
      </c>
      <c r="E35" s="215">
        <f t="shared" si="5"/>
        <v>0.258</v>
      </c>
      <c r="F35" s="215">
        <f t="shared" si="5"/>
        <v>0.258</v>
      </c>
      <c r="G35" s="215">
        <f t="shared" si="5"/>
        <v>0.258</v>
      </c>
      <c r="H35" s="215">
        <f t="shared" si="5"/>
        <v>0.258</v>
      </c>
      <c r="I35" s="215">
        <f t="shared" si="5"/>
        <v>0.258</v>
      </c>
      <c r="J35" s="215">
        <f t="shared" si="5"/>
        <v>0.258</v>
      </c>
      <c r="K35" s="215">
        <f t="shared" si="5"/>
        <v>0.258</v>
      </c>
      <c r="L35" s="215">
        <f t="shared" si="5"/>
        <v>0.258</v>
      </c>
      <c r="M35" s="215">
        <f t="shared" si="5"/>
        <v>0.258</v>
      </c>
      <c r="N35" s="215">
        <f t="shared" si="5"/>
        <v>0.258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119</v>
      </c>
      <c r="B37" s="89">
        <v>0.258</v>
      </c>
      <c r="C37" s="89">
        <f>B37</f>
        <v>0.258</v>
      </c>
      <c r="D37" s="89">
        <f aca="true" t="shared" si="6" ref="D37:N37">C37</f>
        <v>0.258</v>
      </c>
      <c r="E37" s="89">
        <f t="shared" si="6"/>
        <v>0.258</v>
      </c>
      <c r="F37" s="89">
        <f t="shared" si="6"/>
        <v>0.258</v>
      </c>
      <c r="G37" s="89">
        <f t="shared" si="6"/>
        <v>0.258</v>
      </c>
      <c r="H37" s="89">
        <f t="shared" si="6"/>
        <v>0.258</v>
      </c>
      <c r="I37" s="89">
        <f t="shared" si="6"/>
        <v>0.258</v>
      </c>
      <c r="J37" s="89">
        <f t="shared" si="6"/>
        <v>0.258</v>
      </c>
      <c r="K37" s="89">
        <f t="shared" si="6"/>
        <v>0.258</v>
      </c>
      <c r="L37" s="89">
        <f t="shared" si="6"/>
        <v>0.258</v>
      </c>
      <c r="M37" s="89">
        <f t="shared" si="6"/>
        <v>0.258</v>
      </c>
      <c r="N37" s="89">
        <f t="shared" si="6"/>
        <v>0.258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7" ref="B40:N40">IF((B35-B33)&gt;=0,0,IF((B35-B33)&lt;=0,-(B35-B33)))</f>
        <v>0.04199999999999998</v>
      </c>
      <c r="C40" s="33">
        <f t="shared" si="7"/>
        <v>0.04199999999999998</v>
      </c>
      <c r="D40" s="33">
        <f t="shared" si="7"/>
        <v>0.04199999999999998</v>
      </c>
      <c r="E40" s="33">
        <f t="shared" si="7"/>
        <v>0.04199999999999998</v>
      </c>
      <c r="F40" s="33">
        <f t="shared" si="7"/>
        <v>0.07200000000000001</v>
      </c>
      <c r="G40" s="33">
        <f t="shared" si="7"/>
        <v>0.07200000000000001</v>
      </c>
      <c r="H40" s="33">
        <f t="shared" si="7"/>
        <v>0.07200000000000001</v>
      </c>
      <c r="I40" s="33">
        <f t="shared" si="7"/>
        <v>0.07200000000000001</v>
      </c>
      <c r="J40" s="33">
        <f t="shared" si="7"/>
        <v>0.07200000000000001</v>
      </c>
      <c r="K40" s="33">
        <f t="shared" si="7"/>
        <v>0.07200000000000001</v>
      </c>
      <c r="L40" s="33">
        <f t="shared" si="7"/>
        <v>0.07200000000000001</v>
      </c>
      <c r="M40" s="85">
        <f t="shared" si="7"/>
        <v>0.07200000000000001</v>
      </c>
      <c r="N40" s="34">
        <f t="shared" si="7"/>
        <v>0.07200000000000001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</v>
      </c>
      <c r="C45" s="78">
        <v>0.3</v>
      </c>
      <c r="D45" s="78">
        <v>0.3</v>
      </c>
      <c r="E45" s="78">
        <v>0.3</v>
      </c>
      <c r="F45" s="97">
        <v>0.28</v>
      </c>
      <c r="G45" s="78">
        <v>0.28</v>
      </c>
      <c r="H45" s="111">
        <v>0.28</v>
      </c>
      <c r="I45" s="111">
        <v>0.28</v>
      </c>
      <c r="J45" s="111">
        <v>0.28</v>
      </c>
      <c r="K45" s="97">
        <v>0.26</v>
      </c>
      <c r="L45" s="111">
        <v>0.26</v>
      </c>
      <c r="M45" s="111">
        <v>0.26</v>
      </c>
      <c r="N45" s="111">
        <v>0.26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8" ref="B47:N47">SUM(B49:B49)</f>
        <v>0.258</v>
      </c>
      <c r="C47" s="215">
        <f t="shared" si="8"/>
        <v>0.258</v>
      </c>
      <c r="D47" s="215">
        <f t="shared" si="8"/>
        <v>0.258</v>
      </c>
      <c r="E47" s="215">
        <f t="shared" si="8"/>
        <v>0.258</v>
      </c>
      <c r="F47" s="215">
        <f t="shared" si="8"/>
        <v>0.258</v>
      </c>
      <c r="G47" s="215">
        <f t="shared" si="8"/>
        <v>0.258</v>
      </c>
      <c r="H47" s="215">
        <f t="shared" si="8"/>
        <v>0.258</v>
      </c>
      <c r="I47" s="215">
        <f t="shared" si="8"/>
        <v>0.258</v>
      </c>
      <c r="J47" s="215">
        <f t="shared" si="8"/>
        <v>0.258</v>
      </c>
      <c r="K47" s="215">
        <f t="shared" si="8"/>
        <v>0.258</v>
      </c>
      <c r="L47" s="215">
        <f t="shared" si="8"/>
        <v>0.258</v>
      </c>
      <c r="M47" s="215">
        <f t="shared" si="8"/>
        <v>0.258</v>
      </c>
      <c r="N47" s="215">
        <f t="shared" si="8"/>
        <v>0.258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119</v>
      </c>
      <c r="B49" s="89">
        <v>0.258</v>
      </c>
      <c r="C49" s="89">
        <f>B49</f>
        <v>0.258</v>
      </c>
      <c r="D49" s="89">
        <f aca="true" t="shared" si="9" ref="D49:N49">C49</f>
        <v>0.258</v>
      </c>
      <c r="E49" s="89">
        <f t="shared" si="9"/>
        <v>0.258</v>
      </c>
      <c r="F49" s="89">
        <f t="shared" si="9"/>
        <v>0.258</v>
      </c>
      <c r="G49" s="89">
        <f t="shared" si="9"/>
        <v>0.258</v>
      </c>
      <c r="H49" s="89">
        <f t="shared" si="9"/>
        <v>0.258</v>
      </c>
      <c r="I49" s="89">
        <f t="shared" si="9"/>
        <v>0.258</v>
      </c>
      <c r="J49" s="89">
        <f t="shared" si="9"/>
        <v>0.258</v>
      </c>
      <c r="K49" s="89">
        <f t="shared" si="9"/>
        <v>0.258</v>
      </c>
      <c r="L49" s="89">
        <f t="shared" si="9"/>
        <v>0.258</v>
      </c>
      <c r="M49" s="89">
        <f t="shared" si="9"/>
        <v>0.258</v>
      </c>
      <c r="N49" s="89">
        <f t="shared" si="9"/>
        <v>0.258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0" ref="B52:N52">IF((B47-B45)&gt;=0,0,IF((B47-B45)&lt;=0,-(B47-B45)))</f>
        <v>0.04199999999999998</v>
      </c>
      <c r="C52" s="41">
        <f t="shared" si="10"/>
        <v>0.04199999999999998</v>
      </c>
      <c r="D52" s="41">
        <f t="shared" si="10"/>
        <v>0.04199999999999998</v>
      </c>
      <c r="E52" s="41">
        <f t="shared" si="10"/>
        <v>0.04199999999999998</v>
      </c>
      <c r="F52" s="41">
        <f t="shared" si="10"/>
        <v>0.02200000000000002</v>
      </c>
      <c r="G52" s="41">
        <f t="shared" si="10"/>
        <v>0.02200000000000002</v>
      </c>
      <c r="H52" s="41">
        <f t="shared" si="10"/>
        <v>0.02200000000000002</v>
      </c>
      <c r="I52" s="41">
        <f t="shared" si="10"/>
        <v>0.02200000000000002</v>
      </c>
      <c r="J52" s="41">
        <f t="shared" si="10"/>
        <v>0.02200000000000002</v>
      </c>
      <c r="K52" s="41">
        <f t="shared" si="10"/>
        <v>0.0020000000000000018</v>
      </c>
      <c r="L52" s="41">
        <f t="shared" si="10"/>
        <v>0.0020000000000000018</v>
      </c>
      <c r="M52" s="41">
        <f t="shared" si="10"/>
        <v>0.0020000000000000018</v>
      </c>
      <c r="N52" s="213">
        <f t="shared" si="10"/>
        <v>0.0020000000000000018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30:J30"/>
    <mergeCell ref="F42:J42"/>
    <mergeCell ref="K42:N42"/>
    <mergeCell ref="F18:I18"/>
    <mergeCell ref="J18:N18"/>
    <mergeCell ref="B30:E30"/>
    <mergeCell ref="B42:E42"/>
    <mergeCell ref="B18:E18"/>
    <mergeCell ref="K30:N30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4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169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0.48</v>
      </c>
      <c r="C9" s="78">
        <v>0.48</v>
      </c>
      <c r="D9" s="78">
        <v>0.48</v>
      </c>
      <c r="E9" s="78">
        <v>0.48</v>
      </c>
      <c r="F9" s="97">
        <v>0.54</v>
      </c>
      <c r="G9" s="78">
        <v>0.54</v>
      </c>
      <c r="H9" s="78">
        <v>0.54</v>
      </c>
      <c r="I9" s="78">
        <v>0.54</v>
      </c>
      <c r="J9" s="97">
        <v>0.48</v>
      </c>
      <c r="K9" s="78">
        <v>0.48</v>
      </c>
      <c r="L9" s="78">
        <v>0.48</v>
      </c>
      <c r="M9" s="78">
        <v>0.48</v>
      </c>
      <c r="N9" s="78">
        <v>0.48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0.285</v>
      </c>
      <c r="C11" s="215">
        <f t="shared" si="0"/>
        <v>0.285</v>
      </c>
      <c r="D11" s="215">
        <f t="shared" si="0"/>
        <v>0.285</v>
      </c>
      <c r="E11" s="215">
        <f t="shared" si="0"/>
        <v>0.285</v>
      </c>
      <c r="F11" s="215">
        <f t="shared" si="0"/>
        <v>0.285</v>
      </c>
      <c r="G11" s="215">
        <f t="shared" si="0"/>
        <v>0.285</v>
      </c>
      <c r="H11" s="215">
        <f t="shared" si="0"/>
        <v>0.285</v>
      </c>
      <c r="I11" s="215">
        <f t="shared" si="0"/>
        <v>0.285</v>
      </c>
      <c r="J11" s="215">
        <f t="shared" si="0"/>
        <v>0.285</v>
      </c>
      <c r="K11" s="215">
        <f t="shared" si="0"/>
        <v>0.285</v>
      </c>
      <c r="L11" s="215">
        <f t="shared" si="0"/>
        <v>0.285</v>
      </c>
      <c r="M11" s="215">
        <f t="shared" si="0"/>
        <v>0.285</v>
      </c>
      <c r="N11" s="215">
        <f>SUM(N13:N13)</f>
        <v>0.285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120</v>
      </c>
      <c r="B13" s="89">
        <v>0.285</v>
      </c>
      <c r="C13" s="89">
        <f>B13</f>
        <v>0.285</v>
      </c>
      <c r="D13" s="89">
        <f aca="true" t="shared" si="1" ref="D13:N13">C13</f>
        <v>0.285</v>
      </c>
      <c r="E13" s="89">
        <f t="shared" si="1"/>
        <v>0.285</v>
      </c>
      <c r="F13" s="89">
        <f t="shared" si="1"/>
        <v>0.285</v>
      </c>
      <c r="G13" s="89">
        <f t="shared" si="1"/>
        <v>0.285</v>
      </c>
      <c r="H13" s="89">
        <f t="shared" si="1"/>
        <v>0.285</v>
      </c>
      <c r="I13" s="89">
        <f t="shared" si="1"/>
        <v>0.285</v>
      </c>
      <c r="J13" s="89">
        <f t="shared" si="1"/>
        <v>0.285</v>
      </c>
      <c r="K13" s="89">
        <f t="shared" si="1"/>
        <v>0.285</v>
      </c>
      <c r="L13" s="89">
        <f t="shared" si="1"/>
        <v>0.285</v>
      </c>
      <c r="M13" s="89">
        <f t="shared" si="1"/>
        <v>0.285</v>
      </c>
      <c r="N13" s="89">
        <f t="shared" si="1"/>
        <v>0.285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0.195</v>
      </c>
      <c r="C16" s="33">
        <f aca="true" t="shared" si="2" ref="C16:N16">IF((C11-C9)&gt;=0,0,IF((C11-C9)&lt;=0,-(C11-C9)))</f>
        <v>0.195</v>
      </c>
      <c r="D16" s="33">
        <f t="shared" si="2"/>
        <v>0.195</v>
      </c>
      <c r="E16" s="33">
        <f t="shared" si="2"/>
        <v>0.195</v>
      </c>
      <c r="F16" s="33">
        <f t="shared" si="2"/>
        <v>0.25500000000000006</v>
      </c>
      <c r="G16" s="33">
        <f t="shared" si="2"/>
        <v>0.25500000000000006</v>
      </c>
      <c r="H16" s="33">
        <f t="shared" si="2"/>
        <v>0.25500000000000006</v>
      </c>
      <c r="I16" s="33">
        <f t="shared" si="2"/>
        <v>0.25500000000000006</v>
      </c>
      <c r="J16" s="33">
        <f t="shared" si="2"/>
        <v>0.195</v>
      </c>
      <c r="K16" s="33">
        <f t="shared" si="2"/>
        <v>0.195</v>
      </c>
      <c r="L16" s="33">
        <f t="shared" si="2"/>
        <v>0.195</v>
      </c>
      <c r="M16" s="33">
        <f t="shared" si="2"/>
        <v>0.195</v>
      </c>
      <c r="N16" s="34">
        <f t="shared" si="2"/>
        <v>0.195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0.5</v>
      </c>
      <c r="C21" s="78">
        <v>0.5</v>
      </c>
      <c r="D21" s="78">
        <v>0.5</v>
      </c>
      <c r="E21" s="78">
        <v>0.5</v>
      </c>
      <c r="F21" s="97">
        <v>0.48</v>
      </c>
      <c r="G21" s="78">
        <v>0.48</v>
      </c>
      <c r="H21" s="78">
        <v>0.48</v>
      </c>
      <c r="I21" s="78">
        <v>0.48</v>
      </c>
      <c r="J21" s="97">
        <v>0.51</v>
      </c>
      <c r="K21" s="78">
        <v>0.51</v>
      </c>
      <c r="L21" s="78">
        <v>0.51</v>
      </c>
      <c r="M21" s="78">
        <v>0.51</v>
      </c>
      <c r="N21" s="78">
        <v>0.51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0.285</v>
      </c>
      <c r="C23" s="215">
        <f t="shared" si="3"/>
        <v>0.285</v>
      </c>
      <c r="D23" s="215">
        <f t="shared" si="3"/>
        <v>0.285</v>
      </c>
      <c r="E23" s="215">
        <f t="shared" si="3"/>
        <v>0.285</v>
      </c>
      <c r="F23" s="215">
        <f t="shared" si="3"/>
        <v>0.285</v>
      </c>
      <c r="G23" s="215">
        <f t="shared" si="3"/>
        <v>0.285</v>
      </c>
      <c r="H23" s="215">
        <f t="shared" si="3"/>
        <v>0.285</v>
      </c>
      <c r="I23" s="215">
        <f t="shared" si="3"/>
        <v>0.285</v>
      </c>
      <c r="J23" s="215">
        <f t="shared" si="3"/>
        <v>0.285</v>
      </c>
      <c r="K23" s="215">
        <f t="shared" si="3"/>
        <v>0.285</v>
      </c>
      <c r="L23" s="215">
        <f t="shared" si="3"/>
        <v>0.285</v>
      </c>
      <c r="M23" s="215">
        <f t="shared" si="3"/>
        <v>0.285</v>
      </c>
      <c r="N23" s="215">
        <f t="shared" si="3"/>
        <v>0.285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120</v>
      </c>
      <c r="B25" s="89">
        <v>0.285</v>
      </c>
      <c r="C25" s="89">
        <f>B25</f>
        <v>0.285</v>
      </c>
      <c r="D25" s="89">
        <f aca="true" t="shared" si="4" ref="D25:N25">C25</f>
        <v>0.285</v>
      </c>
      <c r="E25" s="89">
        <f t="shared" si="4"/>
        <v>0.285</v>
      </c>
      <c r="F25" s="89">
        <f t="shared" si="4"/>
        <v>0.285</v>
      </c>
      <c r="G25" s="89">
        <f t="shared" si="4"/>
        <v>0.285</v>
      </c>
      <c r="H25" s="89">
        <f t="shared" si="4"/>
        <v>0.285</v>
      </c>
      <c r="I25" s="89">
        <f t="shared" si="4"/>
        <v>0.285</v>
      </c>
      <c r="J25" s="89">
        <f t="shared" si="4"/>
        <v>0.285</v>
      </c>
      <c r="K25" s="89">
        <f t="shared" si="4"/>
        <v>0.285</v>
      </c>
      <c r="L25" s="89">
        <f t="shared" si="4"/>
        <v>0.285</v>
      </c>
      <c r="M25" s="89">
        <f t="shared" si="4"/>
        <v>0.285</v>
      </c>
      <c r="N25" s="89">
        <f t="shared" si="4"/>
        <v>0.285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0.21500000000000002</v>
      </c>
      <c r="C28" s="33">
        <f t="shared" si="5"/>
        <v>0.21500000000000002</v>
      </c>
      <c r="D28" s="33">
        <f t="shared" si="5"/>
        <v>0.21500000000000002</v>
      </c>
      <c r="E28" s="33">
        <f t="shared" si="5"/>
        <v>0.21500000000000002</v>
      </c>
      <c r="F28" s="33">
        <f t="shared" si="5"/>
        <v>0.195</v>
      </c>
      <c r="G28" s="33">
        <f t="shared" si="5"/>
        <v>0.195</v>
      </c>
      <c r="H28" s="33">
        <f t="shared" si="5"/>
        <v>0.195</v>
      </c>
      <c r="I28" s="33">
        <f t="shared" si="5"/>
        <v>0.195</v>
      </c>
      <c r="J28" s="33">
        <f t="shared" si="5"/>
        <v>0.22500000000000003</v>
      </c>
      <c r="K28" s="33">
        <f t="shared" si="5"/>
        <v>0.22500000000000003</v>
      </c>
      <c r="L28" s="33">
        <f t="shared" si="5"/>
        <v>0.22500000000000003</v>
      </c>
      <c r="M28" s="85">
        <f t="shared" si="5"/>
        <v>0.22500000000000003</v>
      </c>
      <c r="N28" s="34">
        <f t="shared" si="5"/>
        <v>0.22500000000000003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0.5</v>
      </c>
      <c r="C33" s="78">
        <v>0.5</v>
      </c>
      <c r="D33" s="78">
        <v>0.5</v>
      </c>
      <c r="E33" s="78">
        <v>0.5</v>
      </c>
      <c r="F33" s="97">
        <v>0.45</v>
      </c>
      <c r="G33" s="78">
        <v>0.45</v>
      </c>
      <c r="H33" s="78">
        <v>0.45</v>
      </c>
      <c r="I33" s="78">
        <v>0.45</v>
      </c>
      <c r="J33" s="78">
        <v>0.45</v>
      </c>
      <c r="K33" s="97">
        <v>0.53</v>
      </c>
      <c r="L33" s="78">
        <v>0.53</v>
      </c>
      <c r="M33" s="78">
        <v>0.53</v>
      </c>
      <c r="N33" s="78">
        <v>0.53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0.285</v>
      </c>
      <c r="C35" s="215">
        <f t="shared" si="6"/>
        <v>0.285</v>
      </c>
      <c r="D35" s="215">
        <f t="shared" si="6"/>
        <v>0.285</v>
      </c>
      <c r="E35" s="215">
        <f t="shared" si="6"/>
        <v>0.285</v>
      </c>
      <c r="F35" s="215">
        <f t="shared" si="6"/>
        <v>0.285</v>
      </c>
      <c r="G35" s="215">
        <f t="shared" si="6"/>
        <v>0.285</v>
      </c>
      <c r="H35" s="215">
        <f t="shared" si="6"/>
        <v>0.285</v>
      </c>
      <c r="I35" s="215">
        <f t="shared" si="6"/>
        <v>0.285</v>
      </c>
      <c r="J35" s="215">
        <f t="shared" si="6"/>
        <v>0.285</v>
      </c>
      <c r="K35" s="215">
        <f t="shared" si="6"/>
        <v>0.285</v>
      </c>
      <c r="L35" s="215">
        <f t="shared" si="6"/>
        <v>0.285</v>
      </c>
      <c r="M35" s="215">
        <f t="shared" si="6"/>
        <v>0.285</v>
      </c>
      <c r="N35" s="215">
        <f t="shared" si="6"/>
        <v>0.285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120</v>
      </c>
      <c r="B37" s="89">
        <v>0.285</v>
      </c>
      <c r="C37" s="89">
        <f>B37</f>
        <v>0.285</v>
      </c>
      <c r="D37" s="89">
        <f aca="true" t="shared" si="7" ref="D37:N37">C37</f>
        <v>0.285</v>
      </c>
      <c r="E37" s="89">
        <f t="shared" si="7"/>
        <v>0.285</v>
      </c>
      <c r="F37" s="89">
        <f t="shared" si="7"/>
        <v>0.285</v>
      </c>
      <c r="G37" s="89">
        <f t="shared" si="7"/>
        <v>0.285</v>
      </c>
      <c r="H37" s="89">
        <f t="shared" si="7"/>
        <v>0.285</v>
      </c>
      <c r="I37" s="89">
        <f t="shared" si="7"/>
        <v>0.285</v>
      </c>
      <c r="J37" s="89">
        <f t="shared" si="7"/>
        <v>0.285</v>
      </c>
      <c r="K37" s="89">
        <f t="shared" si="7"/>
        <v>0.285</v>
      </c>
      <c r="L37" s="89">
        <f t="shared" si="7"/>
        <v>0.285</v>
      </c>
      <c r="M37" s="89">
        <f t="shared" si="7"/>
        <v>0.285</v>
      </c>
      <c r="N37" s="89">
        <f t="shared" si="7"/>
        <v>0.285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0.21500000000000002</v>
      </c>
      <c r="C40" s="33">
        <f t="shared" si="8"/>
        <v>0.21500000000000002</v>
      </c>
      <c r="D40" s="33">
        <f t="shared" si="8"/>
        <v>0.21500000000000002</v>
      </c>
      <c r="E40" s="33">
        <f t="shared" si="8"/>
        <v>0.21500000000000002</v>
      </c>
      <c r="F40" s="33">
        <f t="shared" si="8"/>
        <v>0.16500000000000004</v>
      </c>
      <c r="G40" s="33">
        <f t="shared" si="8"/>
        <v>0.16500000000000004</v>
      </c>
      <c r="H40" s="33">
        <f t="shared" si="8"/>
        <v>0.16500000000000004</v>
      </c>
      <c r="I40" s="33">
        <f t="shared" si="8"/>
        <v>0.16500000000000004</v>
      </c>
      <c r="J40" s="33">
        <f t="shared" si="8"/>
        <v>0.16500000000000004</v>
      </c>
      <c r="K40" s="33">
        <f t="shared" si="8"/>
        <v>0.24500000000000005</v>
      </c>
      <c r="L40" s="33">
        <f t="shared" si="8"/>
        <v>0.24500000000000005</v>
      </c>
      <c r="M40" s="85">
        <f t="shared" si="8"/>
        <v>0.24500000000000005</v>
      </c>
      <c r="N40" s="34">
        <f t="shared" si="8"/>
        <v>0.24500000000000005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0.43</v>
      </c>
      <c r="C45" s="78">
        <v>0.43</v>
      </c>
      <c r="D45" s="78">
        <v>0.43</v>
      </c>
      <c r="E45" s="78">
        <v>0.43</v>
      </c>
      <c r="F45" s="97">
        <v>0.51</v>
      </c>
      <c r="G45" s="78">
        <v>0.51</v>
      </c>
      <c r="H45" s="111">
        <v>0.51</v>
      </c>
      <c r="I45" s="111">
        <v>0.51</v>
      </c>
      <c r="J45" s="111">
        <v>0.51</v>
      </c>
      <c r="K45" s="97">
        <v>0.45</v>
      </c>
      <c r="L45" s="111">
        <v>0.45</v>
      </c>
      <c r="M45" s="111">
        <v>0.45</v>
      </c>
      <c r="N45" s="111">
        <v>0.45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0.285</v>
      </c>
      <c r="C47" s="215">
        <f t="shared" si="9"/>
        <v>0.285</v>
      </c>
      <c r="D47" s="215">
        <f t="shared" si="9"/>
        <v>0.285</v>
      </c>
      <c r="E47" s="215">
        <f t="shared" si="9"/>
        <v>0.285</v>
      </c>
      <c r="F47" s="215">
        <f t="shared" si="9"/>
        <v>0.285</v>
      </c>
      <c r="G47" s="215">
        <f t="shared" si="9"/>
        <v>0.285</v>
      </c>
      <c r="H47" s="215">
        <f t="shared" si="9"/>
        <v>0.285</v>
      </c>
      <c r="I47" s="215">
        <f t="shared" si="9"/>
        <v>0.285</v>
      </c>
      <c r="J47" s="215">
        <f t="shared" si="9"/>
        <v>0.285</v>
      </c>
      <c r="K47" s="215">
        <f t="shared" si="9"/>
        <v>0.285</v>
      </c>
      <c r="L47" s="215">
        <f t="shared" si="9"/>
        <v>0.285</v>
      </c>
      <c r="M47" s="215">
        <f t="shared" si="9"/>
        <v>0.285</v>
      </c>
      <c r="N47" s="215">
        <f t="shared" si="9"/>
        <v>0.285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120</v>
      </c>
      <c r="B49" s="89">
        <v>0.285</v>
      </c>
      <c r="C49" s="89">
        <f>B49</f>
        <v>0.285</v>
      </c>
      <c r="D49" s="89">
        <f aca="true" t="shared" si="10" ref="D49:N49">C49</f>
        <v>0.285</v>
      </c>
      <c r="E49" s="89">
        <f t="shared" si="10"/>
        <v>0.285</v>
      </c>
      <c r="F49" s="89">
        <f t="shared" si="10"/>
        <v>0.285</v>
      </c>
      <c r="G49" s="89">
        <f t="shared" si="10"/>
        <v>0.285</v>
      </c>
      <c r="H49" s="89">
        <f t="shared" si="10"/>
        <v>0.285</v>
      </c>
      <c r="I49" s="89">
        <f t="shared" si="10"/>
        <v>0.285</v>
      </c>
      <c r="J49" s="89">
        <f t="shared" si="10"/>
        <v>0.285</v>
      </c>
      <c r="K49" s="89">
        <f t="shared" si="10"/>
        <v>0.285</v>
      </c>
      <c r="L49" s="89">
        <f t="shared" si="10"/>
        <v>0.285</v>
      </c>
      <c r="M49" s="89">
        <f t="shared" si="10"/>
        <v>0.285</v>
      </c>
      <c r="N49" s="89">
        <f t="shared" si="10"/>
        <v>0.285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0.14500000000000002</v>
      </c>
      <c r="C52" s="41">
        <f t="shared" si="11"/>
        <v>0.14500000000000002</v>
      </c>
      <c r="D52" s="41">
        <f t="shared" si="11"/>
        <v>0.14500000000000002</v>
      </c>
      <c r="E52" s="41">
        <f t="shared" si="11"/>
        <v>0.14500000000000002</v>
      </c>
      <c r="F52" s="41">
        <f t="shared" si="11"/>
        <v>0.22500000000000003</v>
      </c>
      <c r="G52" s="41">
        <f t="shared" si="11"/>
        <v>0.22500000000000003</v>
      </c>
      <c r="H52" s="41">
        <f t="shared" si="11"/>
        <v>0.22500000000000003</v>
      </c>
      <c r="I52" s="41">
        <f t="shared" si="11"/>
        <v>0.22500000000000003</v>
      </c>
      <c r="J52" s="41">
        <f t="shared" si="11"/>
        <v>0.22500000000000003</v>
      </c>
      <c r="K52" s="41">
        <f t="shared" si="11"/>
        <v>0.16500000000000004</v>
      </c>
      <c r="L52" s="41">
        <f t="shared" si="11"/>
        <v>0.16500000000000004</v>
      </c>
      <c r="M52" s="41">
        <f t="shared" si="11"/>
        <v>0.16500000000000004</v>
      </c>
      <c r="N52" s="213">
        <f t="shared" si="11"/>
        <v>0.16500000000000004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K42:N42"/>
    <mergeCell ref="F18:I18"/>
    <mergeCell ref="J18:N18"/>
    <mergeCell ref="B30:E30"/>
    <mergeCell ref="B42:E42"/>
    <mergeCell ref="B18:E18"/>
    <mergeCell ref="F30:J30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75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0.26</v>
      </c>
      <c r="C9" s="78">
        <v>0.26</v>
      </c>
      <c r="D9" s="78">
        <v>0.26</v>
      </c>
      <c r="E9" s="78">
        <v>0.26</v>
      </c>
      <c r="F9" s="97">
        <v>0.28</v>
      </c>
      <c r="G9" s="78">
        <v>0.28</v>
      </c>
      <c r="H9" s="78">
        <v>0.28</v>
      </c>
      <c r="I9" s="78">
        <v>0.28</v>
      </c>
      <c r="J9" s="97">
        <v>0.28</v>
      </c>
      <c r="K9" s="78">
        <v>0.28</v>
      </c>
      <c r="L9" s="78">
        <v>0.28</v>
      </c>
      <c r="M9" s="78">
        <v>0.28</v>
      </c>
      <c r="N9" s="78">
        <v>0.28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0.273</v>
      </c>
      <c r="C11" s="215">
        <f t="shared" si="0"/>
        <v>0.273</v>
      </c>
      <c r="D11" s="215">
        <f t="shared" si="0"/>
        <v>0.273</v>
      </c>
      <c r="E11" s="215">
        <f t="shared" si="0"/>
        <v>0.273</v>
      </c>
      <c r="F11" s="215">
        <f t="shared" si="0"/>
        <v>0.273</v>
      </c>
      <c r="G11" s="215">
        <f t="shared" si="0"/>
        <v>0.273</v>
      </c>
      <c r="H11" s="215">
        <f t="shared" si="0"/>
        <v>0.273</v>
      </c>
      <c r="I11" s="215">
        <f t="shared" si="0"/>
        <v>0.273</v>
      </c>
      <c r="J11" s="215">
        <f t="shared" si="0"/>
        <v>0.273</v>
      </c>
      <c r="K11" s="215">
        <f t="shared" si="0"/>
        <v>0.273</v>
      </c>
      <c r="L11" s="215">
        <f t="shared" si="0"/>
        <v>0.273</v>
      </c>
      <c r="M11" s="215">
        <f t="shared" si="0"/>
        <v>0.273</v>
      </c>
      <c r="N11" s="215">
        <f>SUM(N13:N13)</f>
        <v>0.273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131</v>
      </c>
      <c r="B13" s="89">
        <v>0.273</v>
      </c>
      <c r="C13" s="89">
        <f>B13</f>
        <v>0.273</v>
      </c>
      <c r="D13" s="89">
        <f aca="true" t="shared" si="1" ref="D13:N13">C13</f>
        <v>0.273</v>
      </c>
      <c r="E13" s="89">
        <f t="shared" si="1"/>
        <v>0.273</v>
      </c>
      <c r="F13" s="89">
        <f t="shared" si="1"/>
        <v>0.273</v>
      </c>
      <c r="G13" s="89">
        <f t="shared" si="1"/>
        <v>0.273</v>
      </c>
      <c r="H13" s="89">
        <f t="shared" si="1"/>
        <v>0.273</v>
      </c>
      <c r="I13" s="89">
        <f t="shared" si="1"/>
        <v>0.273</v>
      </c>
      <c r="J13" s="89">
        <f t="shared" si="1"/>
        <v>0.273</v>
      </c>
      <c r="K13" s="89">
        <f t="shared" si="1"/>
        <v>0.273</v>
      </c>
      <c r="L13" s="89">
        <f t="shared" si="1"/>
        <v>0.273</v>
      </c>
      <c r="M13" s="89">
        <f t="shared" si="1"/>
        <v>0.273</v>
      </c>
      <c r="N13" s="89">
        <f t="shared" si="1"/>
        <v>0.273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0.007000000000000006</v>
      </c>
      <c r="G16" s="33">
        <f t="shared" si="2"/>
        <v>0.007000000000000006</v>
      </c>
      <c r="H16" s="33">
        <f t="shared" si="2"/>
        <v>0.007000000000000006</v>
      </c>
      <c r="I16" s="33">
        <f t="shared" si="2"/>
        <v>0.007000000000000006</v>
      </c>
      <c r="J16" s="33">
        <f t="shared" si="2"/>
        <v>0.007000000000000006</v>
      </c>
      <c r="K16" s="33">
        <f t="shared" si="2"/>
        <v>0.007000000000000006</v>
      </c>
      <c r="L16" s="33">
        <f t="shared" si="2"/>
        <v>0.007000000000000006</v>
      </c>
      <c r="M16" s="33">
        <f t="shared" si="2"/>
        <v>0.007000000000000006</v>
      </c>
      <c r="N16" s="34">
        <f t="shared" si="2"/>
        <v>0.007000000000000006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0.34</v>
      </c>
      <c r="C21" s="78">
        <v>0.34</v>
      </c>
      <c r="D21" s="78">
        <v>0.34</v>
      </c>
      <c r="E21" s="78">
        <v>0.34</v>
      </c>
      <c r="F21" s="97">
        <v>0.22</v>
      </c>
      <c r="G21" s="78">
        <v>0.22</v>
      </c>
      <c r="H21" s="78">
        <v>0.22</v>
      </c>
      <c r="I21" s="78">
        <v>0.22</v>
      </c>
      <c r="J21" s="97">
        <v>0.21</v>
      </c>
      <c r="K21" s="78">
        <v>0.21</v>
      </c>
      <c r="L21" s="78">
        <v>0.21</v>
      </c>
      <c r="M21" s="78">
        <v>0.21</v>
      </c>
      <c r="N21" s="78">
        <v>0.21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0.273</v>
      </c>
      <c r="C23" s="215">
        <f t="shared" si="3"/>
        <v>0.273</v>
      </c>
      <c r="D23" s="215">
        <f t="shared" si="3"/>
        <v>0.273</v>
      </c>
      <c r="E23" s="215">
        <f t="shared" si="3"/>
        <v>0.273</v>
      </c>
      <c r="F23" s="215">
        <f t="shared" si="3"/>
        <v>0.273</v>
      </c>
      <c r="G23" s="215">
        <f t="shared" si="3"/>
        <v>0.273</v>
      </c>
      <c r="H23" s="215">
        <f t="shared" si="3"/>
        <v>0.273</v>
      </c>
      <c r="I23" s="215">
        <f t="shared" si="3"/>
        <v>0.273</v>
      </c>
      <c r="J23" s="215">
        <f t="shared" si="3"/>
        <v>0.273</v>
      </c>
      <c r="K23" s="215">
        <f t="shared" si="3"/>
        <v>0.273</v>
      </c>
      <c r="L23" s="215">
        <f t="shared" si="3"/>
        <v>0.273</v>
      </c>
      <c r="M23" s="215">
        <f t="shared" si="3"/>
        <v>0.273</v>
      </c>
      <c r="N23" s="215">
        <f t="shared" si="3"/>
        <v>0.273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131</v>
      </c>
      <c r="B25" s="89">
        <v>0.273</v>
      </c>
      <c r="C25" s="89">
        <f>B25</f>
        <v>0.273</v>
      </c>
      <c r="D25" s="89">
        <f aca="true" t="shared" si="4" ref="D25:N25">C25</f>
        <v>0.273</v>
      </c>
      <c r="E25" s="89">
        <f t="shared" si="4"/>
        <v>0.273</v>
      </c>
      <c r="F25" s="89">
        <f t="shared" si="4"/>
        <v>0.273</v>
      </c>
      <c r="G25" s="89">
        <f t="shared" si="4"/>
        <v>0.273</v>
      </c>
      <c r="H25" s="89">
        <f t="shared" si="4"/>
        <v>0.273</v>
      </c>
      <c r="I25" s="89">
        <f t="shared" si="4"/>
        <v>0.273</v>
      </c>
      <c r="J25" s="89">
        <f t="shared" si="4"/>
        <v>0.273</v>
      </c>
      <c r="K25" s="89">
        <f t="shared" si="4"/>
        <v>0.273</v>
      </c>
      <c r="L25" s="89">
        <f t="shared" si="4"/>
        <v>0.273</v>
      </c>
      <c r="M25" s="89">
        <f t="shared" si="4"/>
        <v>0.273</v>
      </c>
      <c r="N25" s="89">
        <f t="shared" si="4"/>
        <v>0.273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0.067</v>
      </c>
      <c r="C28" s="33">
        <f t="shared" si="5"/>
        <v>0.067</v>
      </c>
      <c r="D28" s="33">
        <f t="shared" si="5"/>
        <v>0.067</v>
      </c>
      <c r="E28" s="33">
        <f t="shared" si="5"/>
        <v>0.067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4">
        <f t="shared" si="5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0.31</v>
      </c>
      <c r="C33" s="78">
        <v>0.31</v>
      </c>
      <c r="D33" s="78">
        <v>0.31</v>
      </c>
      <c r="E33" s="78">
        <v>0.31</v>
      </c>
      <c r="F33" s="97">
        <v>0.28</v>
      </c>
      <c r="G33" s="78">
        <v>0.28</v>
      </c>
      <c r="H33" s="78">
        <v>0.28</v>
      </c>
      <c r="I33" s="78">
        <v>0.28</v>
      </c>
      <c r="J33" s="78">
        <v>0.28</v>
      </c>
      <c r="K33" s="97">
        <v>0.28</v>
      </c>
      <c r="L33" s="78">
        <v>0.28</v>
      </c>
      <c r="M33" s="78">
        <v>0.28</v>
      </c>
      <c r="N33" s="78">
        <v>0.28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0.273</v>
      </c>
      <c r="C35" s="215">
        <f t="shared" si="6"/>
        <v>0.273</v>
      </c>
      <c r="D35" s="215">
        <f t="shared" si="6"/>
        <v>0.273</v>
      </c>
      <c r="E35" s="215">
        <f t="shared" si="6"/>
        <v>0.273</v>
      </c>
      <c r="F35" s="215">
        <f t="shared" si="6"/>
        <v>0.273</v>
      </c>
      <c r="G35" s="215">
        <f t="shared" si="6"/>
        <v>0.273</v>
      </c>
      <c r="H35" s="215">
        <f t="shared" si="6"/>
        <v>0.273</v>
      </c>
      <c r="I35" s="215">
        <f t="shared" si="6"/>
        <v>0.273</v>
      </c>
      <c r="J35" s="215">
        <f t="shared" si="6"/>
        <v>0.273</v>
      </c>
      <c r="K35" s="215">
        <f t="shared" si="6"/>
        <v>0.273</v>
      </c>
      <c r="L35" s="215">
        <f t="shared" si="6"/>
        <v>0.273</v>
      </c>
      <c r="M35" s="215">
        <f t="shared" si="6"/>
        <v>0.273</v>
      </c>
      <c r="N35" s="215">
        <f t="shared" si="6"/>
        <v>0.273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131</v>
      </c>
      <c r="B37" s="89">
        <v>0.273</v>
      </c>
      <c r="C37" s="89">
        <f>B37</f>
        <v>0.273</v>
      </c>
      <c r="D37" s="89">
        <f aca="true" t="shared" si="7" ref="D37:N37">C37</f>
        <v>0.273</v>
      </c>
      <c r="E37" s="89">
        <f t="shared" si="7"/>
        <v>0.273</v>
      </c>
      <c r="F37" s="89">
        <f t="shared" si="7"/>
        <v>0.273</v>
      </c>
      <c r="G37" s="89">
        <f t="shared" si="7"/>
        <v>0.273</v>
      </c>
      <c r="H37" s="89">
        <f t="shared" si="7"/>
        <v>0.273</v>
      </c>
      <c r="I37" s="89">
        <f t="shared" si="7"/>
        <v>0.273</v>
      </c>
      <c r="J37" s="89">
        <f t="shared" si="7"/>
        <v>0.273</v>
      </c>
      <c r="K37" s="89">
        <f t="shared" si="7"/>
        <v>0.273</v>
      </c>
      <c r="L37" s="89">
        <f t="shared" si="7"/>
        <v>0.273</v>
      </c>
      <c r="M37" s="89">
        <f t="shared" si="7"/>
        <v>0.273</v>
      </c>
      <c r="N37" s="89">
        <f t="shared" si="7"/>
        <v>0.273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0.03699999999999998</v>
      </c>
      <c r="C40" s="33">
        <f t="shared" si="8"/>
        <v>0.03699999999999998</v>
      </c>
      <c r="D40" s="33">
        <f t="shared" si="8"/>
        <v>0.03699999999999998</v>
      </c>
      <c r="E40" s="33">
        <f t="shared" si="8"/>
        <v>0.03699999999999998</v>
      </c>
      <c r="F40" s="33">
        <f t="shared" si="8"/>
        <v>0.007000000000000006</v>
      </c>
      <c r="G40" s="33">
        <f t="shared" si="8"/>
        <v>0.007000000000000006</v>
      </c>
      <c r="H40" s="33">
        <f t="shared" si="8"/>
        <v>0.007000000000000006</v>
      </c>
      <c r="I40" s="33">
        <f t="shared" si="8"/>
        <v>0.007000000000000006</v>
      </c>
      <c r="J40" s="33">
        <f t="shared" si="8"/>
        <v>0.007000000000000006</v>
      </c>
      <c r="K40" s="33">
        <f t="shared" si="8"/>
        <v>0.007000000000000006</v>
      </c>
      <c r="L40" s="33">
        <f t="shared" si="8"/>
        <v>0.007000000000000006</v>
      </c>
      <c r="M40" s="85">
        <f t="shared" si="8"/>
        <v>0.007000000000000006</v>
      </c>
      <c r="N40" s="34">
        <f t="shared" si="8"/>
        <v>0.007000000000000006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5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0.28</v>
      </c>
      <c r="C45" s="78">
        <v>0.28</v>
      </c>
      <c r="D45" s="78">
        <v>0.28</v>
      </c>
      <c r="E45" s="78">
        <v>0.28</v>
      </c>
      <c r="F45" s="97">
        <v>0.28</v>
      </c>
      <c r="G45" s="78">
        <v>0.28</v>
      </c>
      <c r="H45" s="111">
        <v>0.28</v>
      </c>
      <c r="I45" s="111">
        <v>0.28</v>
      </c>
      <c r="J45" s="111">
        <v>0.28</v>
      </c>
      <c r="K45" s="97">
        <v>0.28</v>
      </c>
      <c r="L45" s="111">
        <v>0.28</v>
      </c>
      <c r="M45" s="111">
        <v>0.28</v>
      </c>
      <c r="N45" s="111">
        <v>0.28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0.273</v>
      </c>
      <c r="C47" s="215">
        <f t="shared" si="9"/>
        <v>0.273</v>
      </c>
      <c r="D47" s="215">
        <f t="shared" si="9"/>
        <v>0.273</v>
      </c>
      <c r="E47" s="215">
        <f t="shared" si="9"/>
        <v>0.273</v>
      </c>
      <c r="F47" s="215">
        <f t="shared" si="9"/>
        <v>0.273</v>
      </c>
      <c r="G47" s="215">
        <f t="shared" si="9"/>
        <v>0.273</v>
      </c>
      <c r="H47" s="215">
        <f t="shared" si="9"/>
        <v>0.273</v>
      </c>
      <c r="I47" s="215">
        <f t="shared" si="9"/>
        <v>0.273</v>
      </c>
      <c r="J47" s="215">
        <f t="shared" si="9"/>
        <v>0.273</v>
      </c>
      <c r="K47" s="215">
        <f t="shared" si="9"/>
        <v>0.273</v>
      </c>
      <c r="L47" s="215">
        <f t="shared" si="9"/>
        <v>0.273</v>
      </c>
      <c r="M47" s="215">
        <f t="shared" si="9"/>
        <v>0.273</v>
      </c>
      <c r="N47" s="215">
        <f t="shared" si="9"/>
        <v>0.273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131</v>
      </c>
      <c r="B49" s="89">
        <v>0.273</v>
      </c>
      <c r="C49" s="89">
        <f>B49</f>
        <v>0.273</v>
      </c>
      <c r="D49" s="89">
        <f aca="true" t="shared" si="10" ref="D49:N49">C49</f>
        <v>0.273</v>
      </c>
      <c r="E49" s="89">
        <f t="shared" si="10"/>
        <v>0.273</v>
      </c>
      <c r="F49" s="89">
        <f t="shared" si="10"/>
        <v>0.273</v>
      </c>
      <c r="G49" s="89">
        <f t="shared" si="10"/>
        <v>0.273</v>
      </c>
      <c r="H49" s="89">
        <f t="shared" si="10"/>
        <v>0.273</v>
      </c>
      <c r="I49" s="89">
        <f t="shared" si="10"/>
        <v>0.273</v>
      </c>
      <c r="J49" s="89">
        <f t="shared" si="10"/>
        <v>0.273</v>
      </c>
      <c r="K49" s="89">
        <f t="shared" si="10"/>
        <v>0.273</v>
      </c>
      <c r="L49" s="89">
        <f t="shared" si="10"/>
        <v>0.273</v>
      </c>
      <c r="M49" s="89">
        <f t="shared" si="10"/>
        <v>0.273</v>
      </c>
      <c r="N49" s="89">
        <f t="shared" si="10"/>
        <v>0.273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0.007000000000000006</v>
      </c>
      <c r="C52" s="41">
        <f t="shared" si="11"/>
        <v>0.007000000000000006</v>
      </c>
      <c r="D52" s="41">
        <f t="shared" si="11"/>
        <v>0.007000000000000006</v>
      </c>
      <c r="E52" s="41">
        <f t="shared" si="11"/>
        <v>0.007000000000000006</v>
      </c>
      <c r="F52" s="41">
        <f t="shared" si="11"/>
        <v>0.007000000000000006</v>
      </c>
      <c r="G52" s="41">
        <f t="shared" si="11"/>
        <v>0.007000000000000006</v>
      </c>
      <c r="H52" s="41">
        <f t="shared" si="11"/>
        <v>0.007000000000000006</v>
      </c>
      <c r="I52" s="41">
        <f>IF((I47-I45)&gt;=0,0,IF((I47-I45)&lt;=0,-(I47-I45)))</f>
        <v>0.007000000000000006</v>
      </c>
      <c r="J52" s="41">
        <f t="shared" si="11"/>
        <v>0.007000000000000006</v>
      </c>
      <c r="K52" s="41">
        <f t="shared" si="11"/>
        <v>0.007000000000000006</v>
      </c>
      <c r="L52" s="41">
        <f t="shared" si="11"/>
        <v>0.007000000000000006</v>
      </c>
      <c r="M52" s="80">
        <f t="shared" si="11"/>
        <v>0.007000000000000006</v>
      </c>
      <c r="N52" s="213">
        <f t="shared" si="11"/>
        <v>0.007000000000000006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30:N30"/>
    <mergeCell ref="K42:N42"/>
    <mergeCell ref="F18:I18"/>
    <mergeCell ref="J18:N18"/>
    <mergeCell ref="B42:E42"/>
    <mergeCell ref="B18:E18"/>
    <mergeCell ref="B30:E30"/>
    <mergeCell ref="F30:J30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8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0.23</v>
      </c>
      <c r="C9" s="78">
        <v>0.23</v>
      </c>
      <c r="D9" s="78">
        <v>0.23</v>
      </c>
      <c r="E9" s="78">
        <v>0.23</v>
      </c>
      <c r="F9" s="97">
        <v>0.22</v>
      </c>
      <c r="G9" s="78">
        <v>0.22</v>
      </c>
      <c r="H9" s="78">
        <v>0.22</v>
      </c>
      <c r="I9" s="78">
        <v>0.22</v>
      </c>
      <c r="J9" s="97">
        <v>0.23</v>
      </c>
      <c r="K9" s="78">
        <v>0.23</v>
      </c>
      <c r="L9" s="78">
        <v>0.23</v>
      </c>
      <c r="M9" s="78">
        <v>0.23</v>
      </c>
      <c r="N9" s="78">
        <v>0.23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0.251</v>
      </c>
      <c r="C11" s="215">
        <f t="shared" si="0"/>
        <v>0.251</v>
      </c>
      <c r="D11" s="215">
        <f t="shared" si="0"/>
        <v>0.251</v>
      </c>
      <c r="E11" s="215">
        <f t="shared" si="0"/>
        <v>0.251</v>
      </c>
      <c r="F11" s="215">
        <f t="shared" si="0"/>
        <v>0.251</v>
      </c>
      <c r="G11" s="215">
        <f t="shared" si="0"/>
        <v>0.251</v>
      </c>
      <c r="H11" s="215">
        <f t="shared" si="0"/>
        <v>0.251</v>
      </c>
      <c r="I11" s="215">
        <f t="shared" si="0"/>
        <v>0.251</v>
      </c>
      <c r="J11" s="215">
        <f t="shared" si="0"/>
        <v>0.251</v>
      </c>
      <c r="K11" s="215">
        <f t="shared" si="0"/>
        <v>0.251</v>
      </c>
      <c r="L11" s="215">
        <f t="shared" si="0"/>
        <v>0.251</v>
      </c>
      <c r="M11" s="215">
        <f t="shared" si="0"/>
        <v>0.251</v>
      </c>
      <c r="N11" s="215">
        <f>SUM(N13:N13)</f>
        <v>0.251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124</v>
      </c>
      <c r="B13" s="89">
        <v>0.251</v>
      </c>
      <c r="C13" s="89">
        <f>B13</f>
        <v>0.251</v>
      </c>
      <c r="D13" s="89">
        <f aca="true" t="shared" si="1" ref="D13:N13">C13</f>
        <v>0.251</v>
      </c>
      <c r="E13" s="89">
        <f t="shared" si="1"/>
        <v>0.251</v>
      </c>
      <c r="F13" s="89">
        <f t="shared" si="1"/>
        <v>0.251</v>
      </c>
      <c r="G13" s="89">
        <f t="shared" si="1"/>
        <v>0.251</v>
      </c>
      <c r="H13" s="89">
        <f t="shared" si="1"/>
        <v>0.251</v>
      </c>
      <c r="I13" s="89">
        <f t="shared" si="1"/>
        <v>0.251</v>
      </c>
      <c r="J13" s="89">
        <f t="shared" si="1"/>
        <v>0.251</v>
      </c>
      <c r="K13" s="89">
        <f t="shared" si="1"/>
        <v>0.251</v>
      </c>
      <c r="L13" s="89">
        <f t="shared" si="1"/>
        <v>0.251</v>
      </c>
      <c r="M13" s="89">
        <f t="shared" si="1"/>
        <v>0.251</v>
      </c>
      <c r="N13" s="89">
        <f t="shared" si="1"/>
        <v>0.251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2" ref="C16:N16">IF((C11-C9)&gt;=0,0,IF((C11-C9)&lt;=0,-(C11-C9)))</f>
        <v>0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>
        <f t="shared" si="2"/>
        <v>0</v>
      </c>
      <c r="H16" s="33">
        <f t="shared" si="2"/>
        <v>0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4">
        <f t="shared" si="2"/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0.24</v>
      </c>
      <c r="C21" s="78">
        <v>0.24</v>
      </c>
      <c r="D21" s="78">
        <v>0.24</v>
      </c>
      <c r="E21" s="78">
        <v>0.24</v>
      </c>
      <c r="F21" s="97">
        <v>0.19</v>
      </c>
      <c r="G21" s="78">
        <v>0.19</v>
      </c>
      <c r="H21" s="78">
        <v>0.19</v>
      </c>
      <c r="I21" s="78">
        <v>0.19</v>
      </c>
      <c r="J21" s="97">
        <v>0.2</v>
      </c>
      <c r="K21" s="78">
        <v>0.2</v>
      </c>
      <c r="L21" s="78">
        <v>0.2</v>
      </c>
      <c r="M21" s="78">
        <v>0.2</v>
      </c>
      <c r="N21" s="78">
        <v>0.2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0.251</v>
      </c>
      <c r="C23" s="215">
        <f t="shared" si="3"/>
        <v>0.251</v>
      </c>
      <c r="D23" s="215">
        <f t="shared" si="3"/>
        <v>0.251</v>
      </c>
      <c r="E23" s="215">
        <f t="shared" si="3"/>
        <v>0.251</v>
      </c>
      <c r="F23" s="215">
        <f t="shared" si="3"/>
        <v>0.251</v>
      </c>
      <c r="G23" s="215">
        <f t="shared" si="3"/>
        <v>0.251</v>
      </c>
      <c r="H23" s="215">
        <f t="shared" si="3"/>
        <v>0.251</v>
      </c>
      <c r="I23" s="215">
        <f t="shared" si="3"/>
        <v>0.251</v>
      </c>
      <c r="J23" s="215">
        <f t="shared" si="3"/>
        <v>0.251</v>
      </c>
      <c r="K23" s="215">
        <f t="shared" si="3"/>
        <v>0.251</v>
      </c>
      <c r="L23" s="215">
        <f t="shared" si="3"/>
        <v>0.251</v>
      </c>
      <c r="M23" s="215">
        <f t="shared" si="3"/>
        <v>0.251</v>
      </c>
      <c r="N23" s="215">
        <f t="shared" si="3"/>
        <v>0.251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124</v>
      </c>
      <c r="B25" s="89">
        <v>0.251</v>
      </c>
      <c r="C25" s="89">
        <f>B25</f>
        <v>0.251</v>
      </c>
      <c r="D25" s="89">
        <f aca="true" t="shared" si="4" ref="D25:N25">C25</f>
        <v>0.251</v>
      </c>
      <c r="E25" s="89">
        <f t="shared" si="4"/>
        <v>0.251</v>
      </c>
      <c r="F25" s="89">
        <f t="shared" si="4"/>
        <v>0.251</v>
      </c>
      <c r="G25" s="89">
        <f t="shared" si="4"/>
        <v>0.251</v>
      </c>
      <c r="H25" s="89">
        <f t="shared" si="4"/>
        <v>0.251</v>
      </c>
      <c r="I25" s="89">
        <f t="shared" si="4"/>
        <v>0.251</v>
      </c>
      <c r="J25" s="89">
        <f t="shared" si="4"/>
        <v>0.251</v>
      </c>
      <c r="K25" s="89">
        <f t="shared" si="4"/>
        <v>0.251</v>
      </c>
      <c r="L25" s="89">
        <f t="shared" si="4"/>
        <v>0.251</v>
      </c>
      <c r="M25" s="89">
        <f t="shared" si="4"/>
        <v>0.251</v>
      </c>
      <c r="N25" s="89">
        <f t="shared" si="4"/>
        <v>0.251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4">
        <f t="shared" si="5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0.22</v>
      </c>
      <c r="C33" s="78">
        <v>0.22</v>
      </c>
      <c r="D33" s="78">
        <v>0.22</v>
      </c>
      <c r="E33" s="78">
        <v>0.22</v>
      </c>
      <c r="F33" s="97">
        <v>0.23</v>
      </c>
      <c r="G33" s="78">
        <v>0.23</v>
      </c>
      <c r="H33" s="78">
        <v>0.23</v>
      </c>
      <c r="I33" s="78">
        <v>0.23</v>
      </c>
      <c r="J33" s="78">
        <v>0.23</v>
      </c>
      <c r="K33" s="97">
        <v>0.24</v>
      </c>
      <c r="L33" s="78">
        <v>0.24</v>
      </c>
      <c r="M33" s="78">
        <v>0.24</v>
      </c>
      <c r="N33" s="78">
        <v>0.24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0.251</v>
      </c>
      <c r="C35" s="215">
        <f t="shared" si="6"/>
        <v>0.251</v>
      </c>
      <c r="D35" s="215">
        <f t="shared" si="6"/>
        <v>0.251</v>
      </c>
      <c r="E35" s="215">
        <f t="shared" si="6"/>
        <v>0.251</v>
      </c>
      <c r="F35" s="215">
        <f t="shared" si="6"/>
        <v>0.251</v>
      </c>
      <c r="G35" s="215">
        <f t="shared" si="6"/>
        <v>0.251</v>
      </c>
      <c r="H35" s="215">
        <f t="shared" si="6"/>
        <v>0.251</v>
      </c>
      <c r="I35" s="215">
        <f t="shared" si="6"/>
        <v>0.251</v>
      </c>
      <c r="J35" s="215">
        <f t="shared" si="6"/>
        <v>0.251</v>
      </c>
      <c r="K35" s="215">
        <f t="shared" si="6"/>
        <v>0.251</v>
      </c>
      <c r="L35" s="215">
        <f t="shared" si="6"/>
        <v>0.251</v>
      </c>
      <c r="M35" s="215">
        <f t="shared" si="6"/>
        <v>0.251</v>
      </c>
      <c r="N35" s="215">
        <f t="shared" si="6"/>
        <v>0.251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124</v>
      </c>
      <c r="B37" s="89">
        <v>0.251</v>
      </c>
      <c r="C37" s="89">
        <f>B37</f>
        <v>0.251</v>
      </c>
      <c r="D37" s="89">
        <f aca="true" t="shared" si="7" ref="D37:N37">C37</f>
        <v>0.251</v>
      </c>
      <c r="E37" s="89">
        <f t="shared" si="7"/>
        <v>0.251</v>
      </c>
      <c r="F37" s="89">
        <f t="shared" si="7"/>
        <v>0.251</v>
      </c>
      <c r="G37" s="89">
        <f t="shared" si="7"/>
        <v>0.251</v>
      </c>
      <c r="H37" s="89">
        <f t="shared" si="7"/>
        <v>0.251</v>
      </c>
      <c r="I37" s="89">
        <f t="shared" si="7"/>
        <v>0.251</v>
      </c>
      <c r="J37" s="89">
        <f t="shared" si="7"/>
        <v>0.251</v>
      </c>
      <c r="K37" s="89">
        <f t="shared" si="7"/>
        <v>0.251</v>
      </c>
      <c r="L37" s="89">
        <f t="shared" si="7"/>
        <v>0.251</v>
      </c>
      <c r="M37" s="89">
        <f t="shared" si="7"/>
        <v>0.251</v>
      </c>
      <c r="N37" s="89">
        <f t="shared" si="7"/>
        <v>0.251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</v>
      </c>
      <c r="C40" s="33">
        <f t="shared" si="8"/>
        <v>0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33">
        <f t="shared" si="8"/>
        <v>0</v>
      </c>
      <c r="M40" s="85">
        <f t="shared" si="8"/>
        <v>0</v>
      </c>
      <c r="N40" s="34">
        <f t="shared" si="8"/>
        <v>0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0.23</v>
      </c>
      <c r="C45" s="78">
        <v>0.23</v>
      </c>
      <c r="D45" s="78">
        <v>0.23</v>
      </c>
      <c r="E45" s="78">
        <v>0.23</v>
      </c>
      <c r="F45" s="97">
        <v>0.23</v>
      </c>
      <c r="G45" s="78">
        <v>0.23</v>
      </c>
      <c r="H45" s="111">
        <v>0.23</v>
      </c>
      <c r="I45" s="111">
        <v>0.23</v>
      </c>
      <c r="J45" s="111">
        <v>0.23</v>
      </c>
      <c r="K45" s="97">
        <v>0.24</v>
      </c>
      <c r="L45" s="111">
        <v>0.24</v>
      </c>
      <c r="M45" s="111">
        <v>0.24</v>
      </c>
      <c r="N45" s="111">
        <v>0.24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0.251</v>
      </c>
      <c r="C47" s="215">
        <f t="shared" si="9"/>
        <v>0.251</v>
      </c>
      <c r="D47" s="215">
        <f t="shared" si="9"/>
        <v>0.251</v>
      </c>
      <c r="E47" s="215">
        <f t="shared" si="9"/>
        <v>0.251</v>
      </c>
      <c r="F47" s="215">
        <f t="shared" si="9"/>
        <v>0.251</v>
      </c>
      <c r="G47" s="215">
        <f t="shared" si="9"/>
        <v>0.251</v>
      </c>
      <c r="H47" s="215">
        <f t="shared" si="9"/>
        <v>0.251</v>
      </c>
      <c r="I47" s="215">
        <f t="shared" si="9"/>
        <v>0.251</v>
      </c>
      <c r="J47" s="215">
        <f t="shared" si="9"/>
        <v>0.251</v>
      </c>
      <c r="K47" s="215">
        <f t="shared" si="9"/>
        <v>0.251</v>
      </c>
      <c r="L47" s="215">
        <f t="shared" si="9"/>
        <v>0.251</v>
      </c>
      <c r="M47" s="215">
        <f t="shared" si="9"/>
        <v>0.251</v>
      </c>
      <c r="N47" s="215">
        <f t="shared" si="9"/>
        <v>0.251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124</v>
      </c>
      <c r="B49" s="89">
        <v>0.251</v>
      </c>
      <c r="C49" s="89">
        <f>B49</f>
        <v>0.251</v>
      </c>
      <c r="D49" s="89">
        <f aca="true" t="shared" si="10" ref="D49:N49">C49</f>
        <v>0.251</v>
      </c>
      <c r="E49" s="89">
        <f t="shared" si="10"/>
        <v>0.251</v>
      </c>
      <c r="F49" s="89">
        <f t="shared" si="10"/>
        <v>0.251</v>
      </c>
      <c r="G49" s="89">
        <f t="shared" si="10"/>
        <v>0.251</v>
      </c>
      <c r="H49" s="89">
        <f t="shared" si="10"/>
        <v>0.251</v>
      </c>
      <c r="I49" s="89">
        <f t="shared" si="10"/>
        <v>0.251</v>
      </c>
      <c r="J49" s="89">
        <f t="shared" si="10"/>
        <v>0.251</v>
      </c>
      <c r="K49" s="89">
        <f t="shared" si="10"/>
        <v>0.251</v>
      </c>
      <c r="L49" s="89">
        <f t="shared" si="10"/>
        <v>0.251</v>
      </c>
      <c r="M49" s="89">
        <f t="shared" si="10"/>
        <v>0.251</v>
      </c>
      <c r="N49" s="89">
        <f t="shared" si="10"/>
        <v>0.251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</v>
      </c>
      <c r="C52" s="41">
        <f t="shared" si="11"/>
        <v>0</v>
      </c>
      <c r="D52" s="41">
        <f t="shared" si="11"/>
        <v>0</v>
      </c>
      <c r="E52" s="41">
        <f t="shared" si="11"/>
        <v>0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>IF((I47-I45)&gt;=0,0,IF((I47-I45)&lt;=0,-(I47-I45)))</f>
        <v>0</v>
      </c>
      <c r="J52" s="41">
        <f t="shared" si="11"/>
        <v>0</v>
      </c>
      <c r="K52" s="41">
        <f t="shared" si="11"/>
        <v>0</v>
      </c>
      <c r="L52" s="41">
        <f t="shared" si="11"/>
        <v>0</v>
      </c>
      <c r="M52" s="80">
        <f t="shared" si="11"/>
        <v>0</v>
      </c>
      <c r="N52" s="213">
        <f t="shared" si="11"/>
        <v>0</v>
      </c>
    </row>
  </sheetData>
  <sheetProtection/>
  <mergeCells count="15">
    <mergeCell ref="J18:N18"/>
    <mergeCell ref="B30:E30"/>
    <mergeCell ref="B42:E42"/>
    <mergeCell ref="B18:E18"/>
    <mergeCell ref="F30:J30"/>
    <mergeCell ref="K30:N30"/>
    <mergeCell ref="F42:J42"/>
    <mergeCell ref="K42:N42"/>
    <mergeCell ref="F18:I18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9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7" t="s">
        <v>23</v>
      </c>
      <c r="K7" s="157" t="s">
        <v>24</v>
      </c>
      <c r="L7" s="157" t="s">
        <v>25</v>
      </c>
      <c r="M7" s="157" t="s">
        <v>26</v>
      </c>
      <c r="N7" s="157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6"/>
      <c r="N8" s="66"/>
    </row>
    <row r="9" spans="1:14" s="63" customFormat="1" ht="12.75">
      <c r="A9" s="77" t="s">
        <v>8</v>
      </c>
      <c r="B9" s="97">
        <v>0.33</v>
      </c>
      <c r="C9" s="78">
        <v>0.33</v>
      </c>
      <c r="D9" s="78">
        <v>0.33</v>
      </c>
      <c r="E9" s="78">
        <v>0.33</v>
      </c>
      <c r="F9" s="97">
        <v>0.3</v>
      </c>
      <c r="G9" s="78">
        <v>0.3</v>
      </c>
      <c r="H9" s="78">
        <v>0.3</v>
      </c>
      <c r="I9" s="78">
        <v>0.3</v>
      </c>
      <c r="J9" s="97">
        <v>0.31</v>
      </c>
      <c r="K9" s="78">
        <v>0.31</v>
      </c>
      <c r="L9" s="78">
        <v>0.31</v>
      </c>
      <c r="M9" s="78">
        <v>0.31</v>
      </c>
      <c r="N9" s="78">
        <v>0.31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0.255</v>
      </c>
      <c r="C11" s="215">
        <f t="shared" si="0"/>
        <v>0.255</v>
      </c>
      <c r="D11" s="215">
        <f t="shared" si="0"/>
        <v>0.255</v>
      </c>
      <c r="E11" s="215">
        <f t="shared" si="0"/>
        <v>0.255</v>
      </c>
      <c r="F11" s="215">
        <f t="shared" si="0"/>
        <v>0.255</v>
      </c>
      <c r="G11" s="215">
        <f t="shared" si="0"/>
        <v>0.255</v>
      </c>
      <c r="H11" s="215">
        <f t="shared" si="0"/>
        <v>0.255</v>
      </c>
      <c r="I11" s="215">
        <f t="shared" si="0"/>
        <v>0.255</v>
      </c>
      <c r="J11" s="215">
        <f t="shared" si="0"/>
        <v>0.255</v>
      </c>
      <c r="K11" s="215">
        <f t="shared" si="0"/>
        <v>0.255</v>
      </c>
      <c r="L11" s="215">
        <f t="shared" si="0"/>
        <v>0.255</v>
      </c>
      <c r="M11" s="215">
        <f t="shared" si="0"/>
        <v>0.255</v>
      </c>
      <c r="N11" s="215">
        <f>SUM(N13:N13)</f>
        <v>0.255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125</v>
      </c>
      <c r="B13" s="89">
        <v>0.255</v>
      </c>
      <c r="C13" s="89">
        <f>B13</f>
        <v>0.255</v>
      </c>
      <c r="D13" s="89">
        <f aca="true" t="shared" si="1" ref="D13:N13">C13</f>
        <v>0.255</v>
      </c>
      <c r="E13" s="89">
        <f t="shared" si="1"/>
        <v>0.255</v>
      </c>
      <c r="F13" s="89">
        <f t="shared" si="1"/>
        <v>0.255</v>
      </c>
      <c r="G13" s="89">
        <f t="shared" si="1"/>
        <v>0.255</v>
      </c>
      <c r="H13" s="89">
        <f t="shared" si="1"/>
        <v>0.255</v>
      </c>
      <c r="I13" s="89">
        <f t="shared" si="1"/>
        <v>0.255</v>
      </c>
      <c r="J13" s="89">
        <f t="shared" si="1"/>
        <v>0.255</v>
      </c>
      <c r="K13" s="89">
        <f t="shared" si="1"/>
        <v>0.255</v>
      </c>
      <c r="L13" s="89">
        <f t="shared" si="1"/>
        <v>0.255</v>
      </c>
      <c r="M13" s="89">
        <f t="shared" si="1"/>
        <v>0.255</v>
      </c>
      <c r="N13" s="89">
        <f t="shared" si="1"/>
        <v>0.255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0.07500000000000001</v>
      </c>
      <c r="C16" s="33">
        <f aca="true" t="shared" si="2" ref="C16:N16">IF((C11-C9)&gt;=0,0,IF((C11-C9)&lt;=0,-(C11-C9)))</f>
        <v>0.07500000000000001</v>
      </c>
      <c r="D16" s="33">
        <f t="shared" si="2"/>
        <v>0.07500000000000001</v>
      </c>
      <c r="E16" s="33">
        <f t="shared" si="2"/>
        <v>0.07500000000000001</v>
      </c>
      <c r="F16" s="33">
        <f t="shared" si="2"/>
        <v>0.044999999999999984</v>
      </c>
      <c r="G16" s="33">
        <f t="shared" si="2"/>
        <v>0.044999999999999984</v>
      </c>
      <c r="H16" s="33">
        <f t="shared" si="2"/>
        <v>0.044999999999999984</v>
      </c>
      <c r="I16" s="33">
        <f t="shared" si="2"/>
        <v>0.044999999999999984</v>
      </c>
      <c r="J16" s="33">
        <f t="shared" si="2"/>
        <v>0.05499999999999999</v>
      </c>
      <c r="K16" s="33">
        <f t="shared" si="2"/>
        <v>0.05499999999999999</v>
      </c>
      <c r="L16" s="33">
        <f t="shared" si="2"/>
        <v>0.05499999999999999</v>
      </c>
      <c r="M16" s="33">
        <f t="shared" si="2"/>
        <v>0.05499999999999999</v>
      </c>
      <c r="N16" s="34">
        <f t="shared" si="2"/>
        <v>0.05499999999999999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0.25</v>
      </c>
      <c r="C21" s="78">
        <v>0.25</v>
      </c>
      <c r="D21" s="78">
        <v>0.25</v>
      </c>
      <c r="E21" s="78">
        <v>0.25</v>
      </c>
      <c r="F21" s="97">
        <v>0.29</v>
      </c>
      <c r="G21" s="78">
        <v>0.29</v>
      </c>
      <c r="H21" s="78">
        <v>0.29</v>
      </c>
      <c r="I21" s="78">
        <v>0.29</v>
      </c>
      <c r="J21" s="97">
        <v>0.28</v>
      </c>
      <c r="K21" s="78">
        <v>0.28</v>
      </c>
      <c r="L21" s="78">
        <v>0.28</v>
      </c>
      <c r="M21" s="78">
        <v>0.28</v>
      </c>
      <c r="N21" s="78">
        <v>0.28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0.255</v>
      </c>
      <c r="C23" s="215">
        <f t="shared" si="3"/>
        <v>0.255</v>
      </c>
      <c r="D23" s="215">
        <f t="shared" si="3"/>
        <v>0.255</v>
      </c>
      <c r="E23" s="215">
        <f t="shared" si="3"/>
        <v>0.255</v>
      </c>
      <c r="F23" s="215">
        <f t="shared" si="3"/>
        <v>0.255</v>
      </c>
      <c r="G23" s="215">
        <f t="shared" si="3"/>
        <v>0.255</v>
      </c>
      <c r="H23" s="215">
        <f t="shared" si="3"/>
        <v>0.255</v>
      </c>
      <c r="I23" s="215">
        <f t="shared" si="3"/>
        <v>0.255</v>
      </c>
      <c r="J23" s="215">
        <f t="shared" si="3"/>
        <v>0.255</v>
      </c>
      <c r="K23" s="215">
        <f t="shared" si="3"/>
        <v>0.255</v>
      </c>
      <c r="L23" s="215">
        <f t="shared" si="3"/>
        <v>0.255</v>
      </c>
      <c r="M23" s="215">
        <f t="shared" si="3"/>
        <v>0.255</v>
      </c>
      <c r="N23" s="215">
        <f t="shared" si="3"/>
        <v>0.255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125</v>
      </c>
      <c r="B25" s="89">
        <v>0.255</v>
      </c>
      <c r="C25" s="89">
        <f>B25</f>
        <v>0.255</v>
      </c>
      <c r="D25" s="89">
        <f aca="true" t="shared" si="4" ref="D25:N25">C25</f>
        <v>0.255</v>
      </c>
      <c r="E25" s="89">
        <f t="shared" si="4"/>
        <v>0.255</v>
      </c>
      <c r="F25" s="89">
        <f t="shared" si="4"/>
        <v>0.255</v>
      </c>
      <c r="G25" s="89">
        <f t="shared" si="4"/>
        <v>0.255</v>
      </c>
      <c r="H25" s="89">
        <f t="shared" si="4"/>
        <v>0.255</v>
      </c>
      <c r="I25" s="89">
        <f t="shared" si="4"/>
        <v>0.255</v>
      </c>
      <c r="J25" s="89">
        <f t="shared" si="4"/>
        <v>0.255</v>
      </c>
      <c r="K25" s="89">
        <f t="shared" si="4"/>
        <v>0.255</v>
      </c>
      <c r="L25" s="89">
        <f t="shared" si="4"/>
        <v>0.255</v>
      </c>
      <c r="M25" s="89">
        <f t="shared" si="4"/>
        <v>0.255</v>
      </c>
      <c r="N25" s="89">
        <f t="shared" si="4"/>
        <v>0.255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0.034999999999999976</v>
      </c>
      <c r="G28" s="33">
        <f t="shared" si="5"/>
        <v>0.034999999999999976</v>
      </c>
      <c r="H28" s="33">
        <f t="shared" si="5"/>
        <v>0.034999999999999976</v>
      </c>
      <c r="I28" s="33">
        <f t="shared" si="5"/>
        <v>0.034999999999999976</v>
      </c>
      <c r="J28" s="33">
        <f t="shared" si="5"/>
        <v>0.025000000000000022</v>
      </c>
      <c r="K28" s="33">
        <f t="shared" si="5"/>
        <v>0.025000000000000022</v>
      </c>
      <c r="L28" s="33">
        <f t="shared" si="5"/>
        <v>0.025000000000000022</v>
      </c>
      <c r="M28" s="85">
        <f t="shared" si="5"/>
        <v>0.025000000000000022</v>
      </c>
      <c r="N28" s="34">
        <f t="shared" si="5"/>
        <v>0.025000000000000022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</v>
      </c>
      <c r="C33" s="78">
        <v>0.3</v>
      </c>
      <c r="D33" s="78">
        <v>0.3</v>
      </c>
      <c r="E33" s="78">
        <v>0.3</v>
      </c>
      <c r="F33" s="97">
        <v>0.35</v>
      </c>
      <c r="G33" s="78">
        <v>0.35</v>
      </c>
      <c r="H33" s="78">
        <v>0.35</v>
      </c>
      <c r="I33" s="78">
        <v>0.35</v>
      </c>
      <c r="J33" s="78">
        <v>0.35</v>
      </c>
      <c r="K33" s="97">
        <v>0.34</v>
      </c>
      <c r="L33" s="78">
        <v>0.34</v>
      </c>
      <c r="M33" s="78">
        <v>0.34</v>
      </c>
      <c r="N33" s="78">
        <v>0.34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0.255</v>
      </c>
      <c r="C35" s="215">
        <f t="shared" si="6"/>
        <v>0.255</v>
      </c>
      <c r="D35" s="215">
        <f t="shared" si="6"/>
        <v>0.255</v>
      </c>
      <c r="E35" s="215">
        <f t="shared" si="6"/>
        <v>0.255</v>
      </c>
      <c r="F35" s="215">
        <f t="shared" si="6"/>
        <v>0.255</v>
      </c>
      <c r="G35" s="215">
        <f t="shared" si="6"/>
        <v>0.255</v>
      </c>
      <c r="H35" s="215">
        <f t="shared" si="6"/>
        <v>0.255</v>
      </c>
      <c r="I35" s="215">
        <f t="shared" si="6"/>
        <v>0.255</v>
      </c>
      <c r="J35" s="215">
        <f t="shared" si="6"/>
        <v>0.255</v>
      </c>
      <c r="K35" s="215">
        <f t="shared" si="6"/>
        <v>0.255</v>
      </c>
      <c r="L35" s="215">
        <f t="shared" si="6"/>
        <v>0.255</v>
      </c>
      <c r="M35" s="215">
        <f t="shared" si="6"/>
        <v>0.255</v>
      </c>
      <c r="N35" s="215">
        <f t="shared" si="6"/>
        <v>0.255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125</v>
      </c>
      <c r="B37" s="89">
        <v>0.255</v>
      </c>
      <c r="C37" s="89">
        <f>B37</f>
        <v>0.255</v>
      </c>
      <c r="D37" s="89">
        <f aca="true" t="shared" si="7" ref="D37:N37">C37</f>
        <v>0.255</v>
      </c>
      <c r="E37" s="89">
        <f t="shared" si="7"/>
        <v>0.255</v>
      </c>
      <c r="F37" s="89">
        <f t="shared" si="7"/>
        <v>0.255</v>
      </c>
      <c r="G37" s="89">
        <f t="shared" si="7"/>
        <v>0.255</v>
      </c>
      <c r="H37" s="89">
        <f t="shared" si="7"/>
        <v>0.255</v>
      </c>
      <c r="I37" s="89">
        <f t="shared" si="7"/>
        <v>0.255</v>
      </c>
      <c r="J37" s="89">
        <f t="shared" si="7"/>
        <v>0.255</v>
      </c>
      <c r="K37" s="89">
        <f t="shared" si="7"/>
        <v>0.255</v>
      </c>
      <c r="L37" s="89">
        <f t="shared" si="7"/>
        <v>0.255</v>
      </c>
      <c r="M37" s="89">
        <f t="shared" si="7"/>
        <v>0.255</v>
      </c>
      <c r="N37" s="89">
        <f t="shared" si="7"/>
        <v>0.255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0.044999999999999984</v>
      </c>
      <c r="C40" s="33">
        <f t="shared" si="8"/>
        <v>0.044999999999999984</v>
      </c>
      <c r="D40" s="33">
        <f t="shared" si="8"/>
        <v>0.044999999999999984</v>
      </c>
      <c r="E40" s="33">
        <f t="shared" si="8"/>
        <v>0.044999999999999984</v>
      </c>
      <c r="F40" s="33">
        <f t="shared" si="8"/>
        <v>0.09499999999999997</v>
      </c>
      <c r="G40" s="33">
        <f t="shared" si="8"/>
        <v>0.09499999999999997</v>
      </c>
      <c r="H40" s="33">
        <f t="shared" si="8"/>
        <v>0.09499999999999997</v>
      </c>
      <c r="I40" s="33">
        <f t="shared" si="8"/>
        <v>0.09499999999999997</v>
      </c>
      <c r="J40" s="33">
        <f t="shared" si="8"/>
        <v>0.09499999999999997</v>
      </c>
      <c r="K40" s="33">
        <f t="shared" si="8"/>
        <v>0.08500000000000002</v>
      </c>
      <c r="L40" s="33">
        <f t="shared" si="8"/>
        <v>0.08500000000000002</v>
      </c>
      <c r="M40" s="85">
        <f t="shared" si="8"/>
        <v>0.08500000000000002</v>
      </c>
      <c r="N40" s="34">
        <f t="shared" si="8"/>
        <v>0.08500000000000002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0.32</v>
      </c>
      <c r="C45" s="78">
        <v>0.32</v>
      </c>
      <c r="D45" s="78">
        <v>0.32</v>
      </c>
      <c r="E45" s="78">
        <v>0.32</v>
      </c>
      <c r="F45" s="97">
        <v>0.34</v>
      </c>
      <c r="G45" s="78">
        <v>0.34</v>
      </c>
      <c r="H45" s="111">
        <v>0.34</v>
      </c>
      <c r="I45" s="111">
        <v>0.34</v>
      </c>
      <c r="J45" s="111">
        <v>0.34</v>
      </c>
      <c r="K45" s="97">
        <v>0.32</v>
      </c>
      <c r="L45" s="111">
        <v>0.32</v>
      </c>
      <c r="M45" s="111">
        <v>0.32</v>
      </c>
      <c r="N45" s="111">
        <v>0.32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0.255</v>
      </c>
      <c r="C47" s="215">
        <f t="shared" si="9"/>
        <v>0.255</v>
      </c>
      <c r="D47" s="215">
        <f t="shared" si="9"/>
        <v>0.255</v>
      </c>
      <c r="E47" s="215">
        <f t="shared" si="9"/>
        <v>0.255</v>
      </c>
      <c r="F47" s="215">
        <f t="shared" si="9"/>
        <v>0.255</v>
      </c>
      <c r="G47" s="215">
        <f t="shared" si="9"/>
        <v>0.255</v>
      </c>
      <c r="H47" s="215">
        <f t="shared" si="9"/>
        <v>0.255</v>
      </c>
      <c r="I47" s="215">
        <f t="shared" si="9"/>
        <v>0.255</v>
      </c>
      <c r="J47" s="215">
        <f t="shared" si="9"/>
        <v>0.255</v>
      </c>
      <c r="K47" s="215">
        <f t="shared" si="9"/>
        <v>0.255</v>
      </c>
      <c r="L47" s="215">
        <f t="shared" si="9"/>
        <v>0.255</v>
      </c>
      <c r="M47" s="215">
        <f t="shared" si="9"/>
        <v>0.255</v>
      </c>
      <c r="N47" s="215">
        <f t="shared" si="9"/>
        <v>0.255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125</v>
      </c>
      <c r="B49" s="89">
        <v>0.255</v>
      </c>
      <c r="C49" s="89">
        <f>B49</f>
        <v>0.255</v>
      </c>
      <c r="D49" s="89">
        <f aca="true" t="shared" si="10" ref="D49:N49">C49</f>
        <v>0.255</v>
      </c>
      <c r="E49" s="89">
        <f t="shared" si="10"/>
        <v>0.255</v>
      </c>
      <c r="F49" s="89">
        <f t="shared" si="10"/>
        <v>0.255</v>
      </c>
      <c r="G49" s="89">
        <f t="shared" si="10"/>
        <v>0.255</v>
      </c>
      <c r="H49" s="89">
        <f t="shared" si="10"/>
        <v>0.255</v>
      </c>
      <c r="I49" s="89">
        <f t="shared" si="10"/>
        <v>0.255</v>
      </c>
      <c r="J49" s="89">
        <f t="shared" si="10"/>
        <v>0.255</v>
      </c>
      <c r="K49" s="89">
        <f t="shared" si="10"/>
        <v>0.255</v>
      </c>
      <c r="L49" s="89">
        <f t="shared" si="10"/>
        <v>0.255</v>
      </c>
      <c r="M49" s="89">
        <f t="shared" si="10"/>
        <v>0.255</v>
      </c>
      <c r="N49" s="89">
        <f t="shared" si="10"/>
        <v>0.255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0.065</v>
      </c>
      <c r="C52" s="41">
        <f t="shared" si="11"/>
        <v>0.065</v>
      </c>
      <c r="D52" s="41">
        <f t="shared" si="11"/>
        <v>0.065</v>
      </c>
      <c r="E52" s="41">
        <f t="shared" si="11"/>
        <v>0.065</v>
      </c>
      <c r="F52" s="41">
        <f t="shared" si="11"/>
        <v>0.08500000000000002</v>
      </c>
      <c r="G52" s="41">
        <f t="shared" si="11"/>
        <v>0.08500000000000002</v>
      </c>
      <c r="H52" s="41">
        <f t="shared" si="11"/>
        <v>0.08500000000000002</v>
      </c>
      <c r="I52" s="41">
        <f>IF((I47-I45)&gt;=0,0,IF((I47-I45)&lt;=0,-(I47-I45)))</f>
        <v>0.08500000000000002</v>
      </c>
      <c r="J52" s="41">
        <f t="shared" si="11"/>
        <v>0.08500000000000002</v>
      </c>
      <c r="K52" s="41">
        <f t="shared" si="11"/>
        <v>0.065</v>
      </c>
      <c r="L52" s="41">
        <f t="shared" si="11"/>
        <v>0.065</v>
      </c>
      <c r="M52" s="80">
        <f t="shared" si="11"/>
        <v>0.065</v>
      </c>
      <c r="N52" s="213">
        <f t="shared" si="11"/>
        <v>0.065</v>
      </c>
    </row>
  </sheetData>
  <sheetProtection/>
  <mergeCells count="15">
    <mergeCell ref="J18:N18"/>
    <mergeCell ref="B30:E30"/>
    <mergeCell ref="B42:E42"/>
    <mergeCell ref="B18:E18"/>
    <mergeCell ref="F30:J30"/>
    <mergeCell ref="F42:J42"/>
    <mergeCell ref="K30:N30"/>
    <mergeCell ref="K42:N42"/>
    <mergeCell ref="F18:I18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5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73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7" t="s">
        <v>23</v>
      </c>
      <c r="K7" s="157" t="s">
        <v>24</v>
      </c>
      <c r="L7" s="157" t="s">
        <v>25</v>
      </c>
      <c r="M7" s="157" t="s">
        <v>26</v>
      </c>
      <c r="N7" s="157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0.35</v>
      </c>
      <c r="C9" s="78">
        <v>0.35</v>
      </c>
      <c r="D9" s="78">
        <v>0.35</v>
      </c>
      <c r="E9" s="78">
        <v>0.35</v>
      </c>
      <c r="F9" s="97">
        <v>0.34</v>
      </c>
      <c r="G9" s="78">
        <v>0.34</v>
      </c>
      <c r="H9" s="78">
        <v>0.34</v>
      </c>
      <c r="I9" s="78">
        <v>0.34</v>
      </c>
      <c r="J9" s="97">
        <v>0.33</v>
      </c>
      <c r="K9" s="78">
        <v>0.33</v>
      </c>
      <c r="L9" s="78">
        <v>0.33</v>
      </c>
      <c r="M9" s="78">
        <v>0.33</v>
      </c>
      <c r="N9" s="78">
        <v>0.33</v>
      </c>
    </row>
    <row r="10" spans="1:14" s="63" customFormat="1" ht="12.75">
      <c r="A10" s="73"/>
      <c r="B10" s="74"/>
      <c r="C10" s="74"/>
      <c r="D10" s="74"/>
      <c r="E10" s="74"/>
      <c r="F10" s="74" t="s">
        <v>0</v>
      </c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0.272</v>
      </c>
      <c r="C11" s="215">
        <f t="shared" si="0"/>
        <v>0.272</v>
      </c>
      <c r="D11" s="215">
        <f t="shared" si="0"/>
        <v>0.272</v>
      </c>
      <c r="E11" s="215">
        <f t="shared" si="0"/>
        <v>0.272</v>
      </c>
      <c r="F11" s="215">
        <f t="shared" si="0"/>
        <v>0.272</v>
      </c>
      <c r="G11" s="215">
        <f t="shared" si="0"/>
        <v>0.272</v>
      </c>
      <c r="H11" s="215">
        <f t="shared" si="0"/>
        <v>0.272</v>
      </c>
      <c r="I11" s="215">
        <f t="shared" si="0"/>
        <v>0.272</v>
      </c>
      <c r="J11" s="215">
        <f t="shared" si="0"/>
        <v>0.272</v>
      </c>
      <c r="K11" s="215">
        <f t="shared" si="0"/>
        <v>0.272</v>
      </c>
      <c r="L11" s="215">
        <f t="shared" si="0"/>
        <v>0.272</v>
      </c>
      <c r="M11" s="215">
        <f t="shared" si="0"/>
        <v>0.272</v>
      </c>
      <c r="N11" s="215">
        <f>SUM(N13:N13)</f>
        <v>0.272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129</v>
      </c>
      <c r="B13" s="89">
        <v>0.272</v>
      </c>
      <c r="C13" s="89">
        <f>B13</f>
        <v>0.272</v>
      </c>
      <c r="D13" s="89">
        <f aca="true" t="shared" si="1" ref="D13:N13">C13</f>
        <v>0.272</v>
      </c>
      <c r="E13" s="89">
        <f t="shared" si="1"/>
        <v>0.272</v>
      </c>
      <c r="F13" s="89">
        <f t="shared" si="1"/>
        <v>0.272</v>
      </c>
      <c r="G13" s="89">
        <f t="shared" si="1"/>
        <v>0.272</v>
      </c>
      <c r="H13" s="89">
        <f t="shared" si="1"/>
        <v>0.272</v>
      </c>
      <c r="I13" s="89">
        <f t="shared" si="1"/>
        <v>0.272</v>
      </c>
      <c r="J13" s="89">
        <f t="shared" si="1"/>
        <v>0.272</v>
      </c>
      <c r="K13" s="89">
        <f t="shared" si="1"/>
        <v>0.272</v>
      </c>
      <c r="L13" s="89">
        <f t="shared" si="1"/>
        <v>0.272</v>
      </c>
      <c r="M13" s="89">
        <f t="shared" si="1"/>
        <v>0.272</v>
      </c>
      <c r="N13" s="89">
        <f t="shared" si="1"/>
        <v>0.272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0.07799999999999996</v>
      </c>
      <c r="C16" s="33">
        <f aca="true" t="shared" si="2" ref="C16:N16">IF((C11-C9)&gt;=0,0,IF((C11-C9)&lt;=0,-(C11-C9)))</f>
        <v>0.07799999999999996</v>
      </c>
      <c r="D16" s="33">
        <f t="shared" si="2"/>
        <v>0.07799999999999996</v>
      </c>
      <c r="E16" s="33">
        <f t="shared" si="2"/>
        <v>0.07799999999999996</v>
      </c>
      <c r="F16" s="33">
        <f t="shared" si="2"/>
        <v>0.068</v>
      </c>
      <c r="G16" s="33">
        <f t="shared" si="2"/>
        <v>0.068</v>
      </c>
      <c r="H16" s="33">
        <f t="shared" si="2"/>
        <v>0.068</v>
      </c>
      <c r="I16" s="33">
        <f t="shared" si="2"/>
        <v>0.068</v>
      </c>
      <c r="J16" s="33">
        <f t="shared" si="2"/>
        <v>0.057999999999999996</v>
      </c>
      <c r="K16" s="33">
        <f t="shared" si="2"/>
        <v>0.057999999999999996</v>
      </c>
      <c r="L16" s="33">
        <f t="shared" si="2"/>
        <v>0.057999999999999996</v>
      </c>
      <c r="M16" s="33">
        <f t="shared" si="2"/>
        <v>0.057999999999999996</v>
      </c>
      <c r="N16" s="34">
        <f t="shared" si="2"/>
        <v>0.057999999999999996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0.34</v>
      </c>
      <c r="C21" s="78">
        <v>0.34</v>
      </c>
      <c r="D21" s="78">
        <v>0.34</v>
      </c>
      <c r="E21" s="78">
        <v>0.34</v>
      </c>
      <c r="F21" s="97">
        <v>0.3</v>
      </c>
      <c r="G21" s="78">
        <v>0.3</v>
      </c>
      <c r="H21" s="78">
        <v>0.3</v>
      </c>
      <c r="I21" s="78">
        <v>0.3</v>
      </c>
      <c r="J21" s="97">
        <v>0.27</v>
      </c>
      <c r="K21" s="78">
        <v>0.27</v>
      </c>
      <c r="L21" s="78">
        <v>0.27</v>
      </c>
      <c r="M21" s="78">
        <v>0.27</v>
      </c>
      <c r="N21" s="78">
        <v>0.27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0.272</v>
      </c>
      <c r="C23" s="215">
        <f t="shared" si="3"/>
        <v>0.272</v>
      </c>
      <c r="D23" s="215">
        <f t="shared" si="3"/>
        <v>0.272</v>
      </c>
      <c r="E23" s="215">
        <f t="shared" si="3"/>
        <v>0.272</v>
      </c>
      <c r="F23" s="215">
        <f t="shared" si="3"/>
        <v>0.272</v>
      </c>
      <c r="G23" s="215">
        <f t="shared" si="3"/>
        <v>0.272</v>
      </c>
      <c r="H23" s="215">
        <f t="shared" si="3"/>
        <v>0.272</v>
      </c>
      <c r="I23" s="215">
        <f t="shared" si="3"/>
        <v>0.272</v>
      </c>
      <c r="J23" s="215">
        <f t="shared" si="3"/>
        <v>0.272</v>
      </c>
      <c r="K23" s="215">
        <f t="shared" si="3"/>
        <v>0.272</v>
      </c>
      <c r="L23" s="215">
        <f t="shared" si="3"/>
        <v>0.272</v>
      </c>
      <c r="M23" s="215">
        <f t="shared" si="3"/>
        <v>0.272</v>
      </c>
      <c r="N23" s="215">
        <f t="shared" si="3"/>
        <v>0.272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129</v>
      </c>
      <c r="B25" s="89">
        <v>0.272</v>
      </c>
      <c r="C25" s="89">
        <f>B25</f>
        <v>0.272</v>
      </c>
      <c r="D25" s="89">
        <f aca="true" t="shared" si="4" ref="D25:N25">C25</f>
        <v>0.272</v>
      </c>
      <c r="E25" s="89">
        <f t="shared" si="4"/>
        <v>0.272</v>
      </c>
      <c r="F25" s="89">
        <f t="shared" si="4"/>
        <v>0.272</v>
      </c>
      <c r="G25" s="89">
        <f t="shared" si="4"/>
        <v>0.272</v>
      </c>
      <c r="H25" s="89">
        <f t="shared" si="4"/>
        <v>0.272</v>
      </c>
      <c r="I25" s="89">
        <f t="shared" si="4"/>
        <v>0.272</v>
      </c>
      <c r="J25" s="89">
        <f t="shared" si="4"/>
        <v>0.272</v>
      </c>
      <c r="K25" s="89">
        <f t="shared" si="4"/>
        <v>0.272</v>
      </c>
      <c r="L25" s="89">
        <f t="shared" si="4"/>
        <v>0.272</v>
      </c>
      <c r="M25" s="89">
        <f t="shared" si="4"/>
        <v>0.272</v>
      </c>
      <c r="N25" s="89">
        <f t="shared" si="4"/>
        <v>0.272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0.068</v>
      </c>
      <c r="C28" s="33">
        <f t="shared" si="5"/>
        <v>0.068</v>
      </c>
      <c r="D28" s="33">
        <f t="shared" si="5"/>
        <v>0.068</v>
      </c>
      <c r="E28" s="33">
        <f t="shared" si="5"/>
        <v>0.068</v>
      </c>
      <c r="F28" s="33">
        <f t="shared" si="5"/>
        <v>0.02799999999999997</v>
      </c>
      <c r="G28" s="33">
        <f t="shared" si="5"/>
        <v>0.02799999999999997</v>
      </c>
      <c r="H28" s="33">
        <f t="shared" si="5"/>
        <v>0.02799999999999997</v>
      </c>
      <c r="I28" s="33">
        <f t="shared" si="5"/>
        <v>0.02799999999999997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4">
        <f t="shared" si="5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0.31</v>
      </c>
      <c r="C33" s="78">
        <v>0.31</v>
      </c>
      <c r="D33" s="78">
        <v>0.31</v>
      </c>
      <c r="E33" s="78">
        <v>0.31</v>
      </c>
      <c r="F33" s="97">
        <v>0.37</v>
      </c>
      <c r="G33" s="78">
        <v>0.37</v>
      </c>
      <c r="H33" s="78">
        <v>0.37</v>
      </c>
      <c r="I33" s="78">
        <v>0.37</v>
      </c>
      <c r="J33" s="78">
        <v>0.37</v>
      </c>
      <c r="K33" s="97">
        <v>0.34</v>
      </c>
      <c r="L33" s="78">
        <v>0.34</v>
      </c>
      <c r="M33" s="78">
        <v>0.34</v>
      </c>
      <c r="N33" s="78">
        <v>0.34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0.272</v>
      </c>
      <c r="C35" s="215">
        <f t="shared" si="6"/>
        <v>0.272</v>
      </c>
      <c r="D35" s="215">
        <f t="shared" si="6"/>
        <v>0.272</v>
      </c>
      <c r="E35" s="215">
        <f t="shared" si="6"/>
        <v>0.272</v>
      </c>
      <c r="F35" s="215">
        <f t="shared" si="6"/>
        <v>0.272</v>
      </c>
      <c r="G35" s="215">
        <f t="shared" si="6"/>
        <v>0.272</v>
      </c>
      <c r="H35" s="215">
        <f t="shared" si="6"/>
        <v>0.272</v>
      </c>
      <c r="I35" s="215">
        <f t="shared" si="6"/>
        <v>0.272</v>
      </c>
      <c r="J35" s="215">
        <f t="shared" si="6"/>
        <v>0.272</v>
      </c>
      <c r="K35" s="215">
        <f t="shared" si="6"/>
        <v>0.272</v>
      </c>
      <c r="L35" s="215">
        <f t="shared" si="6"/>
        <v>0.272</v>
      </c>
      <c r="M35" s="215">
        <f t="shared" si="6"/>
        <v>0.272</v>
      </c>
      <c r="N35" s="215">
        <f t="shared" si="6"/>
        <v>0.272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129</v>
      </c>
      <c r="B37" s="89">
        <v>0.272</v>
      </c>
      <c r="C37" s="89">
        <f>B37</f>
        <v>0.272</v>
      </c>
      <c r="D37" s="89">
        <f aca="true" t="shared" si="7" ref="D37:N37">C37</f>
        <v>0.272</v>
      </c>
      <c r="E37" s="89">
        <f t="shared" si="7"/>
        <v>0.272</v>
      </c>
      <c r="F37" s="89">
        <f t="shared" si="7"/>
        <v>0.272</v>
      </c>
      <c r="G37" s="89">
        <f t="shared" si="7"/>
        <v>0.272</v>
      </c>
      <c r="H37" s="89">
        <f t="shared" si="7"/>
        <v>0.272</v>
      </c>
      <c r="I37" s="89">
        <f t="shared" si="7"/>
        <v>0.272</v>
      </c>
      <c r="J37" s="89">
        <f t="shared" si="7"/>
        <v>0.272</v>
      </c>
      <c r="K37" s="89">
        <f t="shared" si="7"/>
        <v>0.272</v>
      </c>
      <c r="L37" s="89">
        <f t="shared" si="7"/>
        <v>0.272</v>
      </c>
      <c r="M37" s="89">
        <f t="shared" si="7"/>
        <v>0.272</v>
      </c>
      <c r="N37" s="89">
        <f t="shared" si="7"/>
        <v>0.272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0.03799999999999998</v>
      </c>
      <c r="C40" s="33">
        <f t="shared" si="8"/>
        <v>0.03799999999999998</v>
      </c>
      <c r="D40" s="33">
        <f t="shared" si="8"/>
        <v>0.03799999999999998</v>
      </c>
      <c r="E40" s="33">
        <f t="shared" si="8"/>
        <v>0.03799999999999998</v>
      </c>
      <c r="F40" s="33">
        <f t="shared" si="8"/>
        <v>0.09799999999999998</v>
      </c>
      <c r="G40" s="33">
        <f t="shared" si="8"/>
        <v>0.09799999999999998</v>
      </c>
      <c r="H40" s="33">
        <f t="shared" si="8"/>
        <v>0.09799999999999998</v>
      </c>
      <c r="I40" s="33">
        <f t="shared" si="8"/>
        <v>0.09799999999999998</v>
      </c>
      <c r="J40" s="33">
        <f t="shared" si="8"/>
        <v>0.09799999999999998</v>
      </c>
      <c r="K40" s="33">
        <f t="shared" si="8"/>
        <v>0.068</v>
      </c>
      <c r="L40" s="33">
        <f t="shared" si="8"/>
        <v>0.068</v>
      </c>
      <c r="M40" s="85">
        <f t="shared" si="8"/>
        <v>0.068</v>
      </c>
      <c r="N40" s="34">
        <f t="shared" si="8"/>
        <v>0.068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0.35</v>
      </c>
      <c r="C45" s="78">
        <v>0.35</v>
      </c>
      <c r="D45" s="78">
        <v>0.35</v>
      </c>
      <c r="E45" s="78">
        <v>0.35</v>
      </c>
      <c r="F45" s="97">
        <v>0.36</v>
      </c>
      <c r="G45" s="111">
        <v>0.36</v>
      </c>
      <c r="H45" s="111">
        <v>0.36</v>
      </c>
      <c r="I45" s="111">
        <v>0.36</v>
      </c>
      <c r="J45" s="111">
        <v>0.36</v>
      </c>
      <c r="K45" s="97">
        <v>0.35</v>
      </c>
      <c r="L45" s="111">
        <v>0.35</v>
      </c>
      <c r="M45" s="111">
        <v>0.35</v>
      </c>
      <c r="N45" s="111">
        <v>0.35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0.272</v>
      </c>
      <c r="C47" s="215">
        <f t="shared" si="9"/>
        <v>0.272</v>
      </c>
      <c r="D47" s="215">
        <f t="shared" si="9"/>
        <v>0.272</v>
      </c>
      <c r="E47" s="215">
        <f t="shared" si="9"/>
        <v>0.272</v>
      </c>
      <c r="F47" s="215">
        <f t="shared" si="9"/>
        <v>0.272</v>
      </c>
      <c r="G47" s="215">
        <f t="shared" si="9"/>
        <v>0.272</v>
      </c>
      <c r="H47" s="215">
        <f t="shared" si="9"/>
        <v>0.272</v>
      </c>
      <c r="I47" s="215">
        <f t="shared" si="9"/>
        <v>0.272</v>
      </c>
      <c r="J47" s="215">
        <f t="shared" si="9"/>
        <v>0.272</v>
      </c>
      <c r="K47" s="215">
        <f t="shared" si="9"/>
        <v>0.272</v>
      </c>
      <c r="L47" s="215">
        <f t="shared" si="9"/>
        <v>0.272</v>
      </c>
      <c r="M47" s="215">
        <f t="shared" si="9"/>
        <v>0.272</v>
      </c>
      <c r="N47" s="215">
        <f t="shared" si="9"/>
        <v>0.272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129</v>
      </c>
      <c r="B49" s="89">
        <v>0.272</v>
      </c>
      <c r="C49" s="89">
        <f>B49</f>
        <v>0.272</v>
      </c>
      <c r="D49" s="89">
        <f aca="true" t="shared" si="10" ref="D49:N49">C49</f>
        <v>0.272</v>
      </c>
      <c r="E49" s="89">
        <f t="shared" si="10"/>
        <v>0.272</v>
      </c>
      <c r="F49" s="89">
        <f t="shared" si="10"/>
        <v>0.272</v>
      </c>
      <c r="G49" s="89">
        <f t="shared" si="10"/>
        <v>0.272</v>
      </c>
      <c r="H49" s="89">
        <f t="shared" si="10"/>
        <v>0.272</v>
      </c>
      <c r="I49" s="89">
        <f t="shared" si="10"/>
        <v>0.272</v>
      </c>
      <c r="J49" s="89">
        <f t="shared" si="10"/>
        <v>0.272</v>
      </c>
      <c r="K49" s="89">
        <f t="shared" si="10"/>
        <v>0.272</v>
      </c>
      <c r="L49" s="89">
        <f t="shared" si="10"/>
        <v>0.272</v>
      </c>
      <c r="M49" s="89">
        <f t="shared" si="10"/>
        <v>0.272</v>
      </c>
      <c r="N49" s="89">
        <f t="shared" si="10"/>
        <v>0.272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0.07799999999999996</v>
      </c>
      <c r="C52" s="41">
        <f t="shared" si="11"/>
        <v>0.07799999999999996</v>
      </c>
      <c r="D52" s="41">
        <f t="shared" si="11"/>
        <v>0.07799999999999996</v>
      </c>
      <c r="E52" s="41">
        <f t="shared" si="11"/>
        <v>0.07799999999999996</v>
      </c>
      <c r="F52" s="41">
        <f t="shared" si="11"/>
        <v>0.08799999999999997</v>
      </c>
      <c r="G52" s="41">
        <f t="shared" si="11"/>
        <v>0.08799999999999997</v>
      </c>
      <c r="H52" s="41">
        <f t="shared" si="11"/>
        <v>0.08799999999999997</v>
      </c>
      <c r="I52" s="41">
        <f>IF((I47-I45)&gt;=0,0,IF((I47-I45)&lt;=0,-(I47-I45)))</f>
        <v>0.08799999999999997</v>
      </c>
      <c r="J52" s="41">
        <f t="shared" si="11"/>
        <v>0.08799999999999997</v>
      </c>
      <c r="K52" s="41">
        <f t="shared" si="11"/>
        <v>0.07799999999999996</v>
      </c>
      <c r="L52" s="41">
        <f t="shared" si="11"/>
        <v>0.07799999999999996</v>
      </c>
      <c r="M52" s="80">
        <f t="shared" si="11"/>
        <v>0.07799999999999996</v>
      </c>
      <c r="N52" s="213">
        <f t="shared" si="11"/>
        <v>0.07799999999999996</v>
      </c>
    </row>
  </sheetData>
  <sheetProtection/>
  <mergeCells count="15">
    <mergeCell ref="B30:E30"/>
    <mergeCell ref="F30:J30"/>
    <mergeCell ref="F42:J42"/>
    <mergeCell ref="K30:N30"/>
    <mergeCell ref="K42:N42"/>
    <mergeCell ref="B42:E42"/>
    <mergeCell ref="A2:N2"/>
    <mergeCell ref="A3:N3"/>
    <mergeCell ref="A4:N4"/>
    <mergeCell ref="B6:E6"/>
    <mergeCell ref="F6:I6"/>
    <mergeCell ref="B18:E18"/>
    <mergeCell ref="F18:I18"/>
    <mergeCell ref="J18:N18"/>
    <mergeCell ref="J6:N6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6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0.34</v>
      </c>
      <c r="C9" s="78">
        <v>0.34</v>
      </c>
      <c r="D9" s="78">
        <v>0.34</v>
      </c>
      <c r="E9" s="78">
        <v>0.34</v>
      </c>
      <c r="F9" s="97">
        <v>0.36</v>
      </c>
      <c r="G9" s="78">
        <v>0.36</v>
      </c>
      <c r="H9" s="78">
        <v>0.36</v>
      </c>
      <c r="I9" s="78">
        <v>0.36</v>
      </c>
      <c r="J9" s="97">
        <v>0.35</v>
      </c>
      <c r="K9" s="78">
        <v>0.35</v>
      </c>
      <c r="L9" s="78">
        <v>0.35</v>
      </c>
      <c r="M9" s="78">
        <v>0.35</v>
      </c>
      <c r="N9" s="78">
        <v>0.35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0.311</v>
      </c>
      <c r="C11" s="215">
        <f t="shared" si="0"/>
        <v>0.311</v>
      </c>
      <c r="D11" s="215">
        <f t="shared" si="0"/>
        <v>0.311</v>
      </c>
      <c r="E11" s="215">
        <f t="shared" si="0"/>
        <v>0.311</v>
      </c>
      <c r="F11" s="215">
        <f t="shared" si="0"/>
        <v>0.311</v>
      </c>
      <c r="G11" s="215">
        <f t="shared" si="0"/>
        <v>0.311</v>
      </c>
      <c r="H11" s="215">
        <f t="shared" si="0"/>
        <v>0.311</v>
      </c>
      <c r="I11" s="215">
        <f t="shared" si="0"/>
        <v>0.311</v>
      </c>
      <c r="J11" s="215">
        <f t="shared" si="0"/>
        <v>0.311</v>
      </c>
      <c r="K11" s="215">
        <f t="shared" si="0"/>
        <v>0.311</v>
      </c>
      <c r="L11" s="215">
        <f t="shared" si="0"/>
        <v>0.311</v>
      </c>
      <c r="M11" s="215">
        <f t="shared" si="0"/>
        <v>0.311</v>
      </c>
      <c r="N11" s="215">
        <f>SUM(N13:N13)</f>
        <v>0.311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122</v>
      </c>
      <c r="B13" s="89">
        <v>0.311</v>
      </c>
      <c r="C13" s="89">
        <f>B13</f>
        <v>0.311</v>
      </c>
      <c r="D13" s="89">
        <f aca="true" t="shared" si="1" ref="D13:N13">C13</f>
        <v>0.311</v>
      </c>
      <c r="E13" s="89">
        <f t="shared" si="1"/>
        <v>0.311</v>
      </c>
      <c r="F13" s="89">
        <f t="shared" si="1"/>
        <v>0.311</v>
      </c>
      <c r="G13" s="89">
        <f t="shared" si="1"/>
        <v>0.311</v>
      </c>
      <c r="H13" s="89">
        <f t="shared" si="1"/>
        <v>0.311</v>
      </c>
      <c r="I13" s="89">
        <f t="shared" si="1"/>
        <v>0.311</v>
      </c>
      <c r="J13" s="89">
        <f t="shared" si="1"/>
        <v>0.311</v>
      </c>
      <c r="K13" s="89">
        <f t="shared" si="1"/>
        <v>0.311</v>
      </c>
      <c r="L13" s="89">
        <f t="shared" si="1"/>
        <v>0.311</v>
      </c>
      <c r="M13" s="89">
        <f t="shared" si="1"/>
        <v>0.311</v>
      </c>
      <c r="N13" s="89">
        <f t="shared" si="1"/>
        <v>0.311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0.029000000000000026</v>
      </c>
      <c r="C16" s="33">
        <f aca="true" t="shared" si="2" ref="C16:N16">IF((C11-C9)&gt;=0,0,IF((C11-C9)&lt;=0,-(C11-C9)))</f>
        <v>0.029000000000000026</v>
      </c>
      <c r="D16" s="33">
        <f t="shared" si="2"/>
        <v>0.029000000000000026</v>
      </c>
      <c r="E16" s="33">
        <f t="shared" si="2"/>
        <v>0.029000000000000026</v>
      </c>
      <c r="F16" s="33">
        <f t="shared" si="2"/>
        <v>0.04899999999999999</v>
      </c>
      <c r="G16" s="33">
        <f t="shared" si="2"/>
        <v>0.04899999999999999</v>
      </c>
      <c r="H16" s="33">
        <f t="shared" si="2"/>
        <v>0.04899999999999999</v>
      </c>
      <c r="I16" s="33">
        <f t="shared" si="2"/>
        <v>0.04899999999999999</v>
      </c>
      <c r="J16" s="33">
        <f t="shared" si="2"/>
        <v>0.03899999999999998</v>
      </c>
      <c r="K16" s="33">
        <f t="shared" si="2"/>
        <v>0.03899999999999998</v>
      </c>
      <c r="L16" s="33">
        <f t="shared" si="2"/>
        <v>0.03899999999999998</v>
      </c>
      <c r="M16" s="33">
        <f t="shared" si="2"/>
        <v>0.03899999999999998</v>
      </c>
      <c r="N16" s="34">
        <f t="shared" si="2"/>
        <v>0.03899999999999998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0.34</v>
      </c>
      <c r="C21" s="78">
        <v>0.34</v>
      </c>
      <c r="D21" s="78">
        <v>0.34</v>
      </c>
      <c r="E21" s="78">
        <v>0.34</v>
      </c>
      <c r="F21" s="97">
        <v>0.28</v>
      </c>
      <c r="G21" s="78">
        <v>0.28</v>
      </c>
      <c r="H21" s="78">
        <v>0.28</v>
      </c>
      <c r="I21" s="78">
        <v>0.28</v>
      </c>
      <c r="J21" s="97">
        <v>0.27</v>
      </c>
      <c r="K21" s="78">
        <v>0.27</v>
      </c>
      <c r="L21" s="78">
        <v>0.27</v>
      </c>
      <c r="M21" s="78">
        <v>0.27</v>
      </c>
      <c r="N21" s="78">
        <v>0.27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0.311</v>
      </c>
      <c r="C23" s="215">
        <f t="shared" si="3"/>
        <v>0.311</v>
      </c>
      <c r="D23" s="215">
        <f t="shared" si="3"/>
        <v>0.311</v>
      </c>
      <c r="E23" s="215">
        <f t="shared" si="3"/>
        <v>0.311</v>
      </c>
      <c r="F23" s="215">
        <f t="shared" si="3"/>
        <v>0.311</v>
      </c>
      <c r="G23" s="215">
        <f t="shared" si="3"/>
        <v>0.311</v>
      </c>
      <c r="H23" s="215">
        <f t="shared" si="3"/>
        <v>0.311</v>
      </c>
      <c r="I23" s="215">
        <f t="shared" si="3"/>
        <v>0.311</v>
      </c>
      <c r="J23" s="215">
        <f t="shared" si="3"/>
        <v>0.311</v>
      </c>
      <c r="K23" s="215">
        <f t="shared" si="3"/>
        <v>0.311</v>
      </c>
      <c r="L23" s="215">
        <f t="shared" si="3"/>
        <v>0.311</v>
      </c>
      <c r="M23" s="215">
        <f t="shared" si="3"/>
        <v>0.311</v>
      </c>
      <c r="N23" s="215">
        <f t="shared" si="3"/>
        <v>0.311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122</v>
      </c>
      <c r="B25" s="89">
        <v>0.311</v>
      </c>
      <c r="C25" s="89">
        <f>B25</f>
        <v>0.311</v>
      </c>
      <c r="D25" s="89">
        <f aca="true" t="shared" si="4" ref="D25:N25">C25</f>
        <v>0.311</v>
      </c>
      <c r="E25" s="89">
        <f t="shared" si="4"/>
        <v>0.311</v>
      </c>
      <c r="F25" s="89">
        <f t="shared" si="4"/>
        <v>0.311</v>
      </c>
      <c r="G25" s="89">
        <f t="shared" si="4"/>
        <v>0.311</v>
      </c>
      <c r="H25" s="89">
        <f t="shared" si="4"/>
        <v>0.311</v>
      </c>
      <c r="I25" s="89">
        <f t="shared" si="4"/>
        <v>0.311</v>
      </c>
      <c r="J25" s="89">
        <f t="shared" si="4"/>
        <v>0.311</v>
      </c>
      <c r="K25" s="89">
        <f t="shared" si="4"/>
        <v>0.311</v>
      </c>
      <c r="L25" s="89">
        <f t="shared" si="4"/>
        <v>0.311</v>
      </c>
      <c r="M25" s="89">
        <f t="shared" si="4"/>
        <v>0.311</v>
      </c>
      <c r="N25" s="89">
        <f t="shared" si="4"/>
        <v>0.311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0.029000000000000026</v>
      </c>
      <c r="C28" s="33">
        <f t="shared" si="5"/>
        <v>0.029000000000000026</v>
      </c>
      <c r="D28" s="33">
        <f t="shared" si="5"/>
        <v>0.029000000000000026</v>
      </c>
      <c r="E28" s="33">
        <f t="shared" si="5"/>
        <v>0.029000000000000026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</v>
      </c>
      <c r="K28" s="33">
        <f t="shared" si="5"/>
        <v>0</v>
      </c>
      <c r="L28" s="33">
        <f t="shared" si="5"/>
        <v>0</v>
      </c>
      <c r="M28" s="85">
        <f t="shared" si="5"/>
        <v>0</v>
      </c>
      <c r="N28" s="34">
        <f t="shared" si="5"/>
        <v>0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0.32</v>
      </c>
      <c r="C33" s="78">
        <v>0.32</v>
      </c>
      <c r="D33" s="78">
        <v>0.32</v>
      </c>
      <c r="E33" s="78">
        <v>0.32</v>
      </c>
      <c r="F33" s="97">
        <v>0.39</v>
      </c>
      <c r="G33" s="78">
        <v>0.39</v>
      </c>
      <c r="H33" s="78">
        <v>0.39</v>
      </c>
      <c r="I33" s="78">
        <v>0.39</v>
      </c>
      <c r="J33" s="78">
        <v>0.39</v>
      </c>
      <c r="K33" s="97">
        <v>0.39</v>
      </c>
      <c r="L33" s="78">
        <v>0.39</v>
      </c>
      <c r="M33" s="78">
        <v>0.39</v>
      </c>
      <c r="N33" s="78">
        <v>0.39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0.311</v>
      </c>
      <c r="C35" s="215">
        <f t="shared" si="6"/>
        <v>0.311</v>
      </c>
      <c r="D35" s="215">
        <f t="shared" si="6"/>
        <v>0.311</v>
      </c>
      <c r="E35" s="215">
        <f t="shared" si="6"/>
        <v>0.311</v>
      </c>
      <c r="F35" s="215">
        <f t="shared" si="6"/>
        <v>0.311</v>
      </c>
      <c r="G35" s="215">
        <f t="shared" si="6"/>
        <v>0.311</v>
      </c>
      <c r="H35" s="215">
        <f t="shared" si="6"/>
        <v>0.311</v>
      </c>
      <c r="I35" s="215">
        <f t="shared" si="6"/>
        <v>0.311</v>
      </c>
      <c r="J35" s="215">
        <f t="shared" si="6"/>
        <v>0.311</v>
      </c>
      <c r="K35" s="215">
        <f t="shared" si="6"/>
        <v>0.311</v>
      </c>
      <c r="L35" s="215">
        <f t="shared" si="6"/>
        <v>0.311</v>
      </c>
      <c r="M35" s="215">
        <f t="shared" si="6"/>
        <v>0.311</v>
      </c>
      <c r="N35" s="215">
        <f t="shared" si="6"/>
        <v>0.311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122</v>
      </c>
      <c r="B37" s="89">
        <v>0.311</v>
      </c>
      <c r="C37" s="89">
        <f>B37</f>
        <v>0.311</v>
      </c>
      <c r="D37" s="89">
        <f aca="true" t="shared" si="7" ref="D37:N37">C37</f>
        <v>0.311</v>
      </c>
      <c r="E37" s="89">
        <f t="shared" si="7"/>
        <v>0.311</v>
      </c>
      <c r="F37" s="89">
        <f t="shared" si="7"/>
        <v>0.311</v>
      </c>
      <c r="G37" s="89">
        <f t="shared" si="7"/>
        <v>0.311</v>
      </c>
      <c r="H37" s="89">
        <f t="shared" si="7"/>
        <v>0.311</v>
      </c>
      <c r="I37" s="89">
        <f t="shared" si="7"/>
        <v>0.311</v>
      </c>
      <c r="J37" s="89">
        <f t="shared" si="7"/>
        <v>0.311</v>
      </c>
      <c r="K37" s="89">
        <f t="shared" si="7"/>
        <v>0.311</v>
      </c>
      <c r="L37" s="89">
        <f t="shared" si="7"/>
        <v>0.311</v>
      </c>
      <c r="M37" s="89">
        <f t="shared" si="7"/>
        <v>0.311</v>
      </c>
      <c r="N37" s="89">
        <f t="shared" si="7"/>
        <v>0.311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0.009000000000000008</v>
      </c>
      <c r="C40" s="33">
        <f t="shared" si="8"/>
        <v>0.009000000000000008</v>
      </c>
      <c r="D40" s="33">
        <f t="shared" si="8"/>
        <v>0.009000000000000008</v>
      </c>
      <c r="E40" s="33">
        <f t="shared" si="8"/>
        <v>0.009000000000000008</v>
      </c>
      <c r="F40" s="33">
        <f t="shared" si="8"/>
        <v>0.07900000000000001</v>
      </c>
      <c r="G40" s="33">
        <f t="shared" si="8"/>
        <v>0.07900000000000001</v>
      </c>
      <c r="H40" s="33">
        <f t="shared" si="8"/>
        <v>0.07900000000000001</v>
      </c>
      <c r="I40" s="33">
        <f t="shared" si="8"/>
        <v>0.07900000000000001</v>
      </c>
      <c r="J40" s="33">
        <f t="shared" si="8"/>
        <v>0.07900000000000001</v>
      </c>
      <c r="K40" s="33">
        <f t="shared" si="8"/>
        <v>0.07900000000000001</v>
      </c>
      <c r="L40" s="33">
        <f t="shared" si="8"/>
        <v>0.07900000000000001</v>
      </c>
      <c r="M40" s="85">
        <f t="shared" si="8"/>
        <v>0.07900000000000001</v>
      </c>
      <c r="N40" s="34">
        <f t="shared" si="8"/>
        <v>0.07900000000000001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0.35</v>
      </c>
      <c r="C45" s="78">
        <v>0.35</v>
      </c>
      <c r="D45" s="78">
        <v>0.35</v>
      </c>
      <c r="E45" s="78">
        <v>0.35</v>
      </c>
      <c r="F45" s="97">
        <v>0.38</v>
      </c>
      <c r="G45" s="78">
        <v>0.38</v>
      </c>
      <c r="H45" s="111">
        <v>0.38</v>
      </c>
      <c r="I45" s="111">
        <v>0.38</v>
      </c>
      <c r="J45" s="111">
        <v>0.38</v>
      </c>
      <c r="K45" s="97">
        <v>0.36</v>
      </c>
      <c r="L45" s="111">
        <v>0.36</v>
      </c>
      <c r="M45" s="111">
        <v>0.36</v>
      </c>
      <c r="N45" s="111">
        <v>0.36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0.311</v>
      </c>
      <c r="C47" s="215">
        <f t="shared" si="9"/>
        <v>0.311</v>
      </c>
      <c r="D47" s="215">
        <f t="shared" si="9"/>
        <v>0.311</v>
      </c>
      <c r="E47" s="215">
        <f t="shared" si="9"/>
        <v>0.311</v>
      </c>
      <c r="F47" s="215">
        <f t="shared" si="9"/>
        <v>0.311</v>
      </c>
      <c r="G47" s="215">
        <f t="shared" si="9"/>
        <v>0.311</v>
      </c>
      <c r="H47" s="215">
        <f t="shared" si="9"/>
        <v>0.311</v>
      </c>
      <c r="I47" s="215">
        <f t="shared" si="9"/>
        <v>0.311</v>
      </c>
      <c r="J47" s="215">
        <f t="shared" si="9"/>
        <v>0.311</v>
      </c>
      <c r="K47" s="215">
        <f t="shared" si="9"/>
        <v>0.311</v>
      </c>
      <c r="L47" s="215">
        <f t="shared" si="9"/>
        <v>0.311</v>
      </c>
      <c r="M47" s="215">
        <f t="shared" si="9"/>
        <v>0.311</v>
      </c>
      <c r="N47" s="215">
        <f t="shared" si="9"/>
        <v>0.311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122</v>
      </c>
      <c r="B49" s="89">
        <v>0.311</v>
      </c>
      <c r="C49" s="89">
        <f>B49</f>
        <v>0.311</v>
      </c>
      <c r="D49" s="89">
        <f aca="true" t="shared" si="10" ref="D49:N49">C49</f>
        <v>0.311</v>
      </c>
      <c r="E49" s="89">
        <f t="shared" si="10"/>
        <v>0.311</v>
      </c>
      <c r="F49" s="89">
        <f t="shared" si="10"/>
        <v>0.311</v>
      </c>
      <c r="G49" s="89">
        <f t="shared" si="10"/>
        <v>0.311</v>
      </c>
      <c r="H49" s="89">
        <f t="shared" si="10"/>
        <v>0.311</v>
      </c>
      <c r="I49" s="89">
        <f t="shared" si="10"/>
        <v>0.311</v>
      </c>
      <c r="J49" s="89">
        <f t="shared" si="10"/>
        <v>0.311</v>
      </c>
      <c r="K49" s="89">
        <f t="shared" si="10"/>
        <v>0.311</v>
      </c>
      <c r="L49" s="89">
        <f t="shared" si="10"/>
        <v>0.311</v>
      </c>
      <c r="M49" s="89">
        <f t="shared" si="10"/>
        <v>0.311</v>
      </c>
      <c r="N49" s="89">
        <f t="shared" si="10"/>
        <v>0.311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0.03899999999999998</v>
      </c>
      <c r="C52" s="41">
        <f t="shared" si="11"/>
        <v>0.03899999999999998</v>
      </c>
      <c r="D52" s="41">
        <f t="shared" si="11"/>
        <v>0.03899999999999998</v>
      </c>
      <c r="E52" s="41">
        <f t="shared" si="11"/>
        <v>0.03899999999999998</v>
      </c>
      <c r="F52" s="41">
        <f t="shared" si="11"/>
        <v>0.069</v>
      </c>
      <c r="G52" s="41">
        <f t="shared" si="11"/>
        <v>0.069</v>
      </c>
      <c r="H52" s="41">
        <f t="shared" si="11"/>
        <v>0.069</v>
      </c>
      <c r="I52" s="41">
        <f>IF((I47-I45)&gt;=0,0,IF((I47-I45)&lt;=0,-(I47-I45)))</f>
        <v>0.069</v>
      </c>
      <c r="J52" s="41">
        <f t="shared" si="11"/>
        <v>0.069</v>
      </c>
      <c r="K52" s="41">
        <f t="shared" si="11"/>
        <v>0.04899999999999999</v>
      </c>
      <c r="L52" s="41">
        <f t="shared" si="11"/>
        <v>0.04899999999999999</v>
      </c>
      <c r="M52" s="80">
        <f t="shared" si="11"/>
        <v>0.04899999999999999</v>
      </c>
      <c r="N52" s="213">
        <f t="shared" si="11"/>
        <v>0.04899999999999999</v>
      </c>
    </row>
  </sheetData>
  <sheetProtection/>
  <mergeCells count="15">
    <mergeCell ref="J18:N18"/>
    <mergeCell ref="B30:E30"/>
    <mergeCell ref="B42:E42"/>
    <mergeCell ref="B18:E18"/>
    <mergeCell ref="F30:J30"/>
    <mergeCell ref="F42:J42"/>
    <mergeCell ref="K42:N42"/>
    <mergeCell ref="K30:N30"/>
    <mergeCell ref="F18:I18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74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0.28</v>
      </c>
      <c r="C9" s="78">
        <v>0.28</v>
      </c>
      <c r="D9" s="78">
        <v>0.28</v>
      </c>
      <c r="E9" s="78">
        <v>0.28</v>
      </c>
      <c r="F9" s="97">
        <v>0.26</v>
      </c>
      <c r="G9" s="78">
        <v>0.26</v>
      </c>
      <c r="H9" s="78">
        <v>0.26</v>
      </c>
      <c r="I9" s="78">
        <v>0.26</v>
      </c>
      <c r="J9" s="97">
        <v>0.26</v>
      </c>
      <c r="K9" s="78">
        <v>0.26</v>
      </c>
      <c r="L9" s="78">
        <v>0.26</v>
      </c>
      <c r="M9" s="78">
        <v>0.26</v>
      </c>
      <c r="N9" s="78">
        <v>0.26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0.244</v>
      </c>
      <c r="C11" s="215">
        <f t="shared" si="0"/>
        <v>0.244</v>
      </c>
      <c r="D11" s="215">
        <f t="shared" si="0"/>
        <v>0.244</v>
      </c>
      <c r="E11" s="215">
        <f t="shared" si="0"/>
        <v>0.244</v>
      </c>
      <c r="F11" s="215">
        <f t="shared" si="0"/>
        <v>0.244</v>
      </c>
      <c r="G11" s="215">
        <f t="shared" si="0"/>
        <v>0.244</v>
      </c>
      <c r="H11" s="215">
        <f t="shared" si="0"/>
        <v>0.244</v>
      </c>
      <c r="I11" s="215">
        <f t="shared" si="0"/>
        <v>0.244</v>
      </c>
      <c r="J11" s="215">
        <f t="shared" si="0"/>
        <v>0.244</v>
      </c>
      <c r="K11" s="215">
        <f t="shared" si="0"/>
        <v>0.244</v>
      </c>
      <c r="L11" s="215">
        <f t="shared" si="0"/>
        <v>0.244</v>
      </c>
      <c r="M11" s="215">
        <f t="shared" si="0"/>
        <v>0.244</v>
      </c>
      <c r="N11" s="215">
        <f>SUM(N13:N13)</f>
        <v>0.244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130</v>
      </c>
      <c r="B13" s="89">
        <v>0.244</v>
      </c>
      <c r="C13" s="89">
        <f>B13</f>
        <v>0.244</v>
      </c>
      <c r="D13" s="89">
        <f aca="true" t="shared" si="1" ref="D13:N13">C13</f>
        <v>0.244</v>
      </c>
      <c r="E13" s="89">
        <f t="shared" si="1"/>
        <v>0.244</v>
      </c>
      <c r="F13" s="89">
        <f t="shared" si="1"/>
        <v>0.244</v>
      </c>
      <c r="G13" s="89">
        <f t="shared" si="1"/>
        <v>0.244</v>
      </c>
      <c r="H13" s="89">
        <f t="shared" si="1"/>
        <v>0.244</v>
      </c>
      <c r="I13" s="89">
        <f t="shared" si="1"/>
        <v>0.244</v>
      </c>
      <c r="J13" s="89">
        <f t="shared" si="1"/>
        <v>0.244</v>
      </c>
      <c r="K13" s="89">
        <f t="shared" si="1"/>
        <v>0.244</v>
      </c>
      <c r="L13" s="89">
        <f t="shared" si="1"/>
        <v>0.244</v>
      </c>
      <c r="M13" s="89">
        <f t="shared" si="1"/>
        <v>0.244</v>
      </c>
      <c r="N13" s="89">
        <f t="shared" si="1"/>
        <v>0.244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0.03600000000000003</v>
      </c>
      <c r="C16" s="33">
        <f aca="true" t="shared" si="2" ref="C16:N16">IF((C11-C9)&gt;=0,0,IF((C11-C9)&lt;=0,-(C11-C9)))</f>
        <v>0.03600000000000003</v>
      </c>
      <c r="D16" s="33">
        <f t="shared" si="2"/>
        <v>0.03600000000000003</v>
      </c>
      <c r="E16" s="33">
        <f t="shared" si="2"/>
        <v>0.03600000000000003</v>
      </c>
      <c r="F16" s="33">
        <f t="shared" si="2"/>
        <v>0.016000000000000014</v>
      </c>
      <c r="G16" s="33">
        <f t="shared" si="2"/>
        <v>0.016000000000000014</v>
      </c>
      <c r="H16" s="33">
        <f t="shared" si="2"/>
        <v>0.016000000000000014</v>
      </c>
      <c r="I16" s="33">
        <f t="shared" si="2"/>
        <v>0.016000000000000014</v>
      </c>
      <c r="J16" s="33">
        <f t="shared" si="2"/>
        <v>0.016000000000000014</v>
      </c>
      <c r="K16" s="33">
        <f t="shared" si="2"/>
        <v>0.016000000000000014</v>
      </c>
      <c r="L16" s="33">
        <f t="shared" si="2"/>
        <v>0.016000000000000014</v>
      </c>
      <c r="M16" s="33">
        <f t="shared" si="2"/>
        <v>0.016000000000000014</v>
      </c>
      <c r="N16" s="34">
        <f t="shared" si="2"/>
        <v>0.016000000000000014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0.33</v>
      </c>
      <c r="C21" s="78">
        <v>0.33</v>
      </c>
      <c r="D21" s="78">
        <v>0.33</v>
      </c>
      <c r="E21" s="78">
        <v>0.33</v>
      </c>
      <c r="F21" s="97">
        <v>0.21</v>
      </c>
      <c r="G21" s="78">
        <v>0.21</v>
      </c>
      <c r="H21" s="78">
        <v>0.21</v>
      </c>
      <c r="I21" s="78">
        <v>0.21</v>
      </c>
      <c r="J21" s="97">
        <v>0.29</v>
      </c>
      <c r="K21" s="78">
        <v>0.29</v>
      </c>
      <c r="L21" s="78">
        <v>0.29</v>
      </c>
      <c r="M21" s="78">
        <v>0.29</v>
      </c>
      <c r="N21" s="78">
        <v>0.29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0.244</v>
      </c>
      <c r="C23" s="215">
        <f t="shared" si="3"/>
        <v>0.244</v>
      </c>
      <c r="D23" s="215">
        <f t="shared" si="3"/>
        <v>0.244</v>
      </c>
      <c r="E23" s="215">
        <f t="shared" si="3"/>
        <v>0.244</v>
      </c>
      <c r="F23" s="215">
        <f t="shared" si="3"/>
        <v>0.244</v>
      </c>
      <c r="G23" s="215">
        <f t="shared" si="3"/>
        <v>0.244</v>
      </c>
      <c r="H23" s="215">
        <f t="shared" si="3"/>
        <v>0.244</v>
      </c>
      <c r="I23" s="215">
        <f t="shared" si="3"/>
        <v>0.244</v>
      </c>
      <c r="J23" s="215">
        <f t="shared" si="3"/>
        <v>0.244</v>
      </c>
      <c r="K23" s="215">
        <f t="shared" si="3"/>
        <v>0.244</v>
      </c>
      <c r="L23" s="215">
        <f t="shared" si="3"/>
        <v>0.244</v>
      </c>
      <c r="M23" s="215">
        <f t="shared" si="3"/>
        <v>0.244</v>
      </c>
      <c r="N23" s="215">
        <f t="shared" si="3"/>
        <v>0.244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130</v>
      </c>
      <c r="B25" s="89">
        <v>0.244</v>
      </c>
      <c r="C25" s="89">
        <f>B25</f>
        <v>0.244</v>
      </c>
      <c r="D25" s="89">
        <f aca="true" t="shared" si="4" ref="D25:N25">C25</f>
        <v>0.244</v>
      </c>
      <c r="E25" s="89">
        <f t="shared" si="4"/>
        <v>0.244</v>
      </c>
      <c r="F25" s="89">
        <f t="shared" si="4"/>
        <v>0.244</v>
      </c>
      <c r="G25" s="89">
        <f t="shared" si="4"/>
        <v>0.244</v>
      </c>
      <c r="H25" s="89">
        <f t="shared" si="4"/>
        <v>0.244</v>
      </c>
      <c r="I25" s="89">
        <f t="shared" si="4"/>
        <v>0.244</v>
      </c>
      <c r="J25" s="89">
        <f t="shared" si="4"/>
        <v>0.244</v>
      </c>
      <c r="K25" s="89">
        <f t="shared" si="4"/>
        <v>0.244</v>
      </c>
      <c r="L25" s="89">
        <f t="shared" si="4"/>
        <v>0.244</v>
      </c>
      <c r="M25" s="89">
        <f t="shared" si="4"/>
        <v>0.244</v>
      </c>
      <c r="N25" s="89">
        <f t="shared" si="4"/>
        <v>0.244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0.08600000000000002</v>
      </c>
      <c r="C28" s="33">
        <f t="shared" si="5"/>
        <v>0.08600000000000002</v>
      </c>
      <c r="D28" s="33">
        <f t="shared" si="5"/>
        <v>0.08600000000000002</v>
      </c>
      <c r="E28" s="33">
        <f t="shared" si="5"/>
        <v>0.08600000000000002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0.045999999999999985</v>
      </c>
      <c r="K28" s="33">
        <f t="shared" si="5"/>
        <v>0.045999999999999985</v>
      </c>
      <c r="L28" s="33">
        <f t="shared" si="5"/>
        <v>0.045999999999999985</v>
      </c>
      <c r="M28" s="85">
        <f t="shared" si="5"/>
        <v>0.045999999999999985</v>
      </c>
      <c r="N28" s="34">
        <f t="shared" si="5"/>
        <v>0.045999999999999985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8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0.26</v>
      </c>
      <c r="C33" s="78">
        <v>0.26</v>
      </c>
      <c r="D33" s="78">
        <v>0.26</v>
      </c>
      <c r="E33" s="78">
        <v>0.26</v>
      </c>
      <c r="F33" s="97">
        <v>0.29</v>
      </c>
      <c r="G33" s="78">
        <v>0.29</v>
      </c>
      <c r="H33" s="78">
        <v>0.29</v>
      </c>
      <c r="I33" s="78">
        <v>0.29</v>
      </c>
      <c r="J33" s="78">
        <v>0.29</v>
      </c>
      <c r="K33" s="97">
        <v>0.29</v>
      </c>
      <c r="L33" s="78">
        <v>0.29</v>
      </c>
      <c r="M33" s="78">
        <v>0.29</v>
      </c>
      <c r="N33" s="78">
        <v>0.29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0.244</v>
      </c>
      <c r="C35" s="215">
        <f t="shared" si="6"/>
        <v>0.244</v>
      </c>
      <c r="D35" s="215">
        <f t="shared" si="6"/>
        <v>0.244</v>
      </c>
      <c r="E35" s="215">
        <f t="shared" si="6"/>
        <v>0.244</v>
      </c>
      <c r="F35" s="215">
        <f t="shared" si="6"/>
        <v>0.244</v>
      </c>
      <c r="G35" s="215">
        <f t="shared" si="6"/>
        <v>0.244</v>
      </c>
      <c r="H35" s="215">
        <f t="shared" si="6"/>
        <v>0.244</v>
      </c>
      <c r="I35" s="215">
        <f t="shared" si="6"/>
        <v>0.244</v>
      </c>
      <c r="J35" s="215">
        <f t="shared" si="6"/>
        <v>0.244</v>
      </c>
      <c r="K35" s="215">
        <f t="shared" si="6"/>
        <v>0.244</v>
      </c>
      <c r="L35" s="215">
        <f t="shared" si="6"/>
        <v>0.244</v>
      </c>
      <c r="M35" s="215">
        <f t="shared" si="6"/>
        <v>0.244</v>
      </c>
      <c r="N35" s="215">
        <f t="shared" si="6"/>
        <v>0.244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130</v>
      </c>
      <c r="B37" s="89">
        <v>0.244</v>
      </c>
      <c r="C37" s="89">
        <f>B37</f>
        <v>0.244</v>
      </c>
      <c r="D37" s="89">
        <f aca="true" t="shared" si="7" ref="D37:N37">C37</f>
        <v>0.244</v>
      </c>
      <c r="E37" s="89">
        <f t="shared" si="7"/>
        <v>0.244</v>
      </c>
      <c r="F37" s="89">
        <f t="shared" si="7"/>
        <v>0.244</v>
      </c>
      <c r="G37" s="89">
        <f t="shared" si="7"/>
        <v>0.244</v>
      </c>
      <c r="H37" s="89">
        <f t="shared" si="7"/>
        <v>0.244</v>
      </c>
      <c r="I37" s="89">
        <f t="shared" si="7"/>
        <v>0.244</v>
      </c>
      <c r="J37" s="89">
        <f t="shared" si="7"/>
        <v>0.244</v>
      </c>
      <c r="K37" s="89">
        <f t="shared" si="7"/>
        <v>0.244</v>
      </c>
      <c r="L37" s="89">
        <f t="shared" si="7"/>
        <v>0.244</v>
      </c>
      <c r="M37" s="89">
        <f t="shared" si="7"/>
        <v>0.244</v>
      </c>
      <c r="N37" s="89">
        <f t="shared" si="7"/>
        <v>0.244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0.016000000000000014</v>
      </c>
      <c r="C40" s="33">
        <f t="shared" si="8"/>
        <v>0.016000000000000014</v>
      </c>
      <c r="D40" s="33">
        <f t="shared" si="8"/>
        <v>0.016000000000000014</v>
      </c>
      <c r="E40" s="33">
        <f t="shared" si="8"/>
        <v>0.016000000000000014</v>
      </c>
      <c r="F40" s="33">
        <f t="shared" si="8"/>
        <v>0.045999999999999985</v>
      </c>
      <c r="G40" s="33">
        <f t="shared" si="8"/>
        <v>0.045999999999999985</v>
      </c>
      <c r="H40" s="33">
        <f t="shared" si="8"/>
        <v>0.045999999999999985</v>
      </c>
      <c r="I40" s="33">
        <f t="shared" si="8"/>
        <v>0.045999999999999985</v>
      </c>
      <c r="J40" s="33">
        <f t="shared" si="8"/>
        <v>0.045999999999999985</v>
      </c>
      <c r="K40" s="33">
        <f t="shared" si="8"/>
        <v>0.045999999999999985</v>
      </c>
      <c r="L40" s="33">
        <f t="shared" si="8"/>
        <v>0.045999999999999985</v>
      </c>
      <c r="M40" s="85">
        <f t="shared" si="8"/>
        <v>0.045999999999999985</v>
      </c>
      <c r="N40" s="34">
        <f t="shared" si="8"/>
        <v>0.045999999999999985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5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0.27</v>
      </c>
      <c r="C45" s="78">
        <v>0.27</v>
      </c>
      <c r="D45" s="78">
        <v>0.27</v>
      </c>
      <c r="E45" s="78">
        <v>0.27</v>
      </c>
      <c r="F45" s="97">
        <v>0.21</v>
      </c>
      <c r="G45" s="78">
        <v>0.21</v>
      </c>
      <c r="H45" s="111">
        <v>0.21</v>
      </c>
      <c r="I45" s="111">
        <v>0.21</v>
      </c>
      <c r="J45" s="111">
        <v>0.21</v>
      </c>
      <c r="K45" s="97">
        <v>0.26</v>
      </c>
      <c r="L45" s="111">
        <v>0.26</v>
      </c>
      <c r="M45" s="111">
        <v>0.26</v>
      </c>
      <c r="N45" s="111">
        <v>0.26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0.244</v>
      </c>
      <c r="C47" s="215">
        <f t="shared" si="9"/>
        <v>0.244</v>
      </c>
      <c r="D47" s="215">
        <f t="shared" si="9"/>
        <v>0.244</v>
      </c>
      <c r="E47" s="215">
        <f t="shared" si="9"/>
        <v>0.244</v>
      </c>
      <c r="F47" s="215">
        <f t="shared" si="9"/>
        <v>0.244</v>
      </c>
      <c r="G47" s="215">
        <f t="shared" si="9"/>
        <v>0.244</v>
      </c>
      <c r="H47" s="215">
        <f t="shared" si="9"/>
        <v>0.244</v>
      </c>
      <c r="I47" s="215">
        <f t="shared" si="9"/>
        <v>0.244</v>
      </c>
      <c r="J47" s="215">
        <f t="shared" si="9"/>
        <v>0.244</v>
      </c>
      <c r="K47" s="215">
        <f t="shared" si="9"/>
        <v>0.244</v>
      </c>
      <c r="L47" s="215">
        <f t="shared" si="9"/>
        <v>0.244</v>
      </c>
      <c r="M47" s="215">
        <f t="shared" si="9"/>
        <v>0.244</v>
      </c>
      <c r="N47" s="215">
        <f t="shared" si="9"/>
        <v>0.244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130</v>
      </c>
      <c r="B49" s="89">
        <v>0.244</v>
      </c>
      <c r="C49" s="89">
        <f>B49</f>
        <v>0.244</v>
      </c>
      <c r="D49" s="89">
        <f aca="true" t="shared" si="10" ref="D49:N49">C49</f>
        <v>0.244</v>
      </c>
      <c r="E49" s="89">
        <f t="shared" si="10"/>
        <v>0.244</v>
      </c>
      <c r="F49" s="89">
        <f t="shared" si="10"/>
        <v>0.244</v>
      </c>
      <c r="G49" s="89">
        <f t="shared" si="10"/>
        <v>0.244</v>
      </c>
      <c r="H49" s="89">
        <f t="shared" si="10"/>
        <v>0.244</v>
      </c>
      <c r="I49" s="89">
        <f t="shared" si="10"/>
        <v>0.244</v>
      </c>
      <c r="J49" s="89">
        <f t="shared" si="10"/>
        <v>0.244</v>
      </c>
      <c r="K49" s="89">
        <f t="shared" si="10"/>
        <v>0.244</v>
      </c>
      <c r="L49" s="89">
        <f t="shared" si="10"/>
        <v>0.244</v>
      </c>
      <c r="M49" s="89">
        <f t="shared" si="10"/>
        <v>0.244</v>
      </c>
      <c r="N49" s="89">
        <f t="shared" si="10"/>
        <v>0.244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0.026000000000000023</v>
      </c>
      <c r="C52" s="41">
        <f t="shared" si="11"/>
        <v>0.026000000000000023</v>
      </c>
      <c r="D52" s="41">
        <f t="shared" si="11"/>
        <v>0.026000000000000023</v>
      </c>
      <c r="E52" s="41">
        <f t="shared" si="11"/>
        <v>0.026000000000000023</v>
      </c>
      <c r="F52" s="41">
        <f t="shared" si="11"/>
        <v>0</v>
      </c>
      <c r="G52" s="41">
        <f t="shared" si="11"/>
        <v>0</v>
      </c>
      <c r="H52" s="41">
        <f t="shared" si="11"/>
        <v>0</v>
      </c>
      <c r="I52" s="41">
        <f>IF((I47-I45)&gt;=0,0,IF((I47-I45)&lt;=0,-(I47-I45)))</f>
        <v>0</v>
      </c>
      <c r="J52" s="41">
        <f t="shared" si="11"/>
        <v>0</v>
      </c>
      <c r="K52" s="41">
        <f t="shared" si="11"/>
        <v>0.016000000000000014</v>
      </c>
      <c r="L52" s="41">
        <f t="shared" si="11"/>
        <v>0.016000000000000014</v>
      </c>
      <c r="M52" s="80">
        <f t="shared" si="11"/>
        <v>0.016000000000000014</v>
      </c>
      <c r="N52" s="213">
        <f t="shared" si="11"/>
        <v>0.016000000000000014</v>
      </c>
    </row>
  </sheetData>
  <sheetProtection/>
  <mergeCells count="15">
    <mergeCell ref="J18:N18"/>
    <mergeCell ref="B30:E30"/>
    <mergeCell ref="B42:E42"/>
    <mergeCell ref="B18:E18"/>
    <mergeCell ref="F30:J30"/>
    <mergeCell ref="F42:J42"/>
    <mergeCell ref="K42:N42"/>
    <mergeCell ref="K30:N30"/>
    <mergeCell ref="F18:I18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5"/>
  <dimension ref="A2:O64"/>
  <sheetViews>
    <sheetView workbookViewId="0" topLeftCell="A1">
      <selection activeCell="B13" sqref="B13"/>
    </sheetView>
  </sheetViews>
  <sheetFormatPr defaultColWidth="11.421875" defaultRowHeight="12.75"/>
  <cols>
    <col min="1" max="1" width="30.0039062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84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">
        <v>104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6" spans="2:13" ht="13.5" thickBot="1">
      <c r="B6" s="273" t="s">
        <v>71</v>
      </c>
      <c r="C6" s="273"/>
      <c r="D6" s="273"/>
      <c r="E6" s="273"/>
      <c r="F6" s="276" t="s">
        <v>72</v>
      </c>
      <c r="G6" s="276"/>
      <c r="H6" s="276"/>
      <c r="I6" s="276"/>
      <c r="J6" s="273" t="s">
        <v>73</v>
      </c>
      <c r="K6" s="273"/>
      <c r="L6" s="273"/>
      <c r="M6" s="273"/>
    </row>
    <row r="7" spans="1:13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</row>
    <row r="8" spans="1:13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12" t="s">
        <v>1</v>
      </c>
      <c r="B9" s="3">
        <f aca="true" t="shared" si="0" ref="B9:M9">SUM(B11:B11)</f>
        <v>0</v>
      </c>
      <c r="C9" s="3">
        <f t="shared" si="0"/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</row>
    <row r="10" spans="1:13" ht="12.75">
      <c r="A10" s="1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23" t="s">
        <v>85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2.7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43" customFormat="1" ht="12.75">
      <c r="A13" s="12" t="s">
        <v>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</row>
    <row r="14" spans="1:13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5" thickBot="1">
      <c r="A15" s="14" t="s">
        <v>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2:13" ht="13.5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7" customHeight="1" thickBot="1">
      <c r="A17" s="7" t="s">
        <v>6</v>
      </c>
      <c r="B17" s="6">
        <f aca="true" t="shared" si="1" ref="B17:M17">IF((B15+B13-B9)&gt;=0,0,IF((B15+B13-B9)&lt;=0,-(B15+B13-B9)))</f>
        <v>0</v>
      </c>
      <c r="C17" s="6">
        <f t="shared" si="1"/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</row>
    <row r="18" spans="2:13" ht="13.5" thickBo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6.25" customHeight="1" thickBot="1">
      <c r="A19" s="7" t="s">
        <v>7</v>
      </c>
      <c r="B19" s="6">
        <f aca="true" t="shared" si="2" ref="B19:M19">IF((B15+B13-B9)&gt;=0,(B15+B13-B9),IF((B15+B13-B9)&lt;=0,0))</f>
        <v>0</v>
      </c>
      <c r="C19" s="6">
        <f t="shared" si="2"/>
        <v>0</v>
      </c>
      <c r="D19" s="6">
        <f t="shared" si="2"/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</row>
    <row r="21" spans="2:14" ht="13.5" thickBot="1">
      <c r="B21" s="272" t="s">
        <v>75</v>
      </c>
      <c r="C21" s="273"/>
      <c r="D21" s="273"/>
      <c r="E21" s="273"/>
      <c r="F21" s="274" t="s">
        <v>76</v>
      </c>
      <c r="G21" s="274"/>
      <c r="H21" s="274"/>
      <c r="I21" s="274"/>
      <c r="J21" s="274"/>
      <c r="K21" s="277" t="s">
        <v>77</v>
      </c>
      <c r="L21" s="277"/>
      <c r="M21" s="277"/>
      <c r="N21" s="277"/>
    </row>
    <row r="22" spans="1:14" s="32" customFormat="1" ht="12.75">
      <c r="A22" s="51" t="s">
        <v>4</v>
      </c>
      <c r="B22" s="26" t="s">
        <v>27</v>
      </c>
      <c r="C22" s="26" t="s">
        <v>28</v>
      </c>
      <c r="D22" s="26" t="s">
        <v>29</v>
      </c>
      <c r="E22" s="26" t="s">
        <v>30</v>
      </c>
      <c r="F22" s="26" t="s">
        <v>31</v>
      </c>
      <c r="G22" s="26" t="s">
        <v>32</v>
      </c>
      <c r="H22" s="26" t="s">
        <v>33</v>
      </c>
      <c r="I22" s="26" t="s">
        <v>34</v>
      </c>
      <c r="J22" s="26" t="s">
        <v>35</v>
      </c>
      <c r="K22" s="26" t="s">
        <v>36</v>
      </c>
      <c r="L22" s="26" t="s">
        <v>37</v>
      </c>
      <c r="M22" s="26" t="s">
        <v>38</v>
      </c>
      <c r="N22" s="26" t="s">
        <v>39</v>
      </c>
    </row>
    <row r="23" spans="1:14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12" t="s">
        <v>1</v>
      </c>
      <c r="B24" s="3">
        <f aca="true" t="shared" si="3" ref="B24:N24">SUM(B26:B26)</f>
        <v>0</v>
      </c>
      <c r="C24" s="3">
        <f t="shared" si="3"/>
        <v>0</v>
      </c>
      <c r="D24" s="3">
        <f t="shared" si="3"/>
        <v>0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3">
        <f t="shared" si="3"/>
        <v>0</v>
      </c>
      <c r="I24" s="3">
        <f t="shared" si="3"/>
        <v>0</v>
      </c>
      <c r="J24" s="3">
        <f t="shared" si="3"/>
        <v>0</v>
      </c>
      <c r="K24" s="3">
        <f t="shared" si="3"/>
        <v>0</v>
      </c>
      <c r="L24" s="3">
        <f t="shared" si="3"/>
        <v>0</v>
      </c>
      <c r="M24" s="3">
        <f t="shared" si="3"/>
        <v>0</v>
      </c>
      <c r="N24" s="3">
        <f t="shared" si="3"/>
        <v>0</v>
      </c>
    </row>
    <row r="25" spans="1:14" ht="12.75">
      <c r="A25" s="1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23" t="s">
        <v>85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</row>
    <row r="27" spans="1:14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43" customFormat="1" ht="12.75">
      <c r="A28" s="12" t="s">
        <v>2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</row>
    <row r="29" spans="1:14" ht="12.7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 thickBot="1">
      <c r="A30" s="14" t="s">
        <v>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2:14" ht="13.5" thickBo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27" customHeight="1" thickBot="1">
      <c r="A32" s="7" t="s">
        <v>6</v>
      </c>
      <c r="B32" s="6">
        <f aca="true" t="shared" si="4" ref="B32:N32">IF((B30+B28-B24)&gt;=0,0,IF((B30+B28-B24)&lt;=0,-(B30+B28-B24)))</f>
        <v>0</v>
      </c>
      <c r="C32" s="6">
        <f t="shared" si="4"/>
        <v>0</v>
      </c>
      <c r="D32" s="6">
        <f t="shared" si="4"/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6">
        <f t="shared" si="4"/>
        <v>0</v>
      </c>
      <c r="I32" s="6">
        <f t="shared" si="4"/>
        <v>0</v>
      </c>
      <c r="J32" s="6">
        <f t="shared" si="4"/>
        <v>0</v>
      </c>
      <c r="K32" s="6">
        <f t="shared" si="4"/>
        <v>0</v>
      </c>
      <c r="L32" s="6">
        <f t="shared" si="4"/>
        <v>0</v>
      </c>
      <c r="M32" s="6">
        <f t="shared" si="4"/>
        <v>0</v>
      </c>
      <c r="N32" s="6">
        <f t="shared" si="4"/>
        <v>0</v>
      </c>
    </row>
    <row r="33" spans="2:14" ht="13.5" thickBo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26.25" thickBot="1">
      <c r="A34" s="7" t="s">
        <v>7</v>
      </c>
      <c r="B34" s="6">
        <f aca="true" t="shared" si="5" ref="B34:N34">IF((B30+B28-B24)&gt;=0,(B30+B28-B24),IF((B30+B28-B24)&lt;=0,0))</f>
        <v>0</v>
      </c>
      <c r="C34" s="6">
        <f t="shared" si="5"/>
        <v>0</v>
      </c>
      <c r="D34" s="6">
        <f t="shared" si="5"/>
        <v>0</v>
      </c>
      <c r="E34" s="6">
        <f t="shared" si="5"/>
        <v>0</v>
      </c>
      <c r="F34" s="6">
        <f t="shared" si="5"/>
        <v>0</v>
      </c>
      <c r="G34" s="6">
        <f t="shared" si="5"/>
        <v>0</v>
      </c>
      <c r="H34" s="6">
        <f t="shared" si="5"/>
        <v>0</v>
      </c>
      <c r="I34" s="6">
        <f t="shared" si="5"/>
        <v>0</v>
      </c>
      <c r="J34" s="6">
        <f t="shared" si="5"/>
        <v>0</v>
      </c>
      <c r="K34" s="6">
        <f t="shared" si="5"/>
        <v>0</v>
      </c>
      <c r="L34" s="6">
        <f t="shared" si="5"/>
        <v>0</v>
      </c>
      <c r="M34" s="6">
        <f t="shared" si="5"/>
        <v>0</v>
      </c>
      <c r="N34" s="6">
        <f t="shared" si="5"/>
        <v>0</v>
      </c>
    </row>
    <row r="36" spans="2:14" ht="13.5" thickBot="1">
      <c r="B36" s="272" t="s">
        <v>78</v>
      </c>
      <c r="C36" s="272"/>
      <c r="D36" s="272"/>
      <c r="E36" s="272"/>
      <c r="F36" s="272"/>
      <c r="G36" s="274" t="s">
        <v>79</v>
      </c>
      <c r="H36" s="274"/>
      <c r="I36" s="274"/>
      <c r="J36" s="274"/>
      <c r="K36" s="272" t="s">
        <v>80</v>
      </c>
      <c r="L36" s="272"/>
      <c r="M36" s="272"/>
      <c r="N36" s="272"/>
    </row>
    <row r="37" spans="1:14" s="32" customFormat="1" ht="12.75">
      <c r="A37" s="51" t="s">
        <v>4</v>
      </c>
      <c r="B37" s="26" t="s">
        <v>40</v>
      </c>
      <c r="C37" s="26" t="s">
        <v>41</v>
      </c>
      <c r="D37" s="26" t="s">
        <v>42</v>
      </c>
      <c r="E37" s="26" t="s">
        <v>43</v>
      </c>
      <c r="F37" s="26" t="s">
        <v>44</v>
      </c>
      <c r="G37" s="26" t="s">
        <v>45</v>
      </c>
      <c r="H37" s="26" t="s">
        <v>46</v>
      </c>
      <c r="I37" s="26" t="s">
        <v>47</v>
      </c>
      <c r="J37" s="26" t="s">
        <v>48</v>
      </c>
      <c r="K37" s="26" t="s">
        <v>49</v>
      </c>
      <c r="L37" s="26" t="s">
        <v>50</v>
      </c>
      <c r="M37" s="26" t="s">
        <v>51</v>
      </c>
      <c r="N37" s="26" t="s">
        <v>52</v>
      </c>
    </row>
    <row r="38" spans="1:14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12" t="s">
        <v>1</v>
      </c>
      <c r="B39" s="3">
        <f aca="true" t="shared" si="6" ref="B39:N39">SUM(B41:B41)</f>
        <v>0</v>
      </c>
      <c r="C39" s="3">
        <f t="shared" si="6"/>
        <v>0</v>
      </c>
      <c r="D39" s="3">
        <f t="shared" si="6"/>
        <v>0</v>
      </c>
      <c r="E39" s="3">
        <f t="shared" si="6"/>
        <v>0</v>
      </c>
      <c r="F39" s="3">
        <f t="shared" si="6"/>
        <v>0</v>
      </c>
      <c r="G39" s="3">
        <f t="shared" si="6"/>
        <v>0</v>
      </c>
      <c r="H39" s="3">
        <f t="shared" si="6"/>
        <v>0</v>
      </c>
      <c r="I39" s="3">
        <f t="shared" si="6"/>
        <v>0</v>
      </c>
      <c r="J39" s="3">
        <f t="shared" si="6"/>
        <v>0</v>
      </c>
      <c r="K39" s="3">
        <f t="shared" si="6"/>
        <v>0</v>
      </c>
      <c r="L39" s="3">
        <f t="shared" si="6"/>
        <v>0</v>
      </c>
      <c r="M39" s="3">
        <f t="shared" si="6"/>
        <v>0</v>
      </c>
      <c r="N39" s="3">
        <f t="shared" si="6"/>
        <v>0</v>
      </c>
    </row>
    <row r="40" spans="1:14" ht="12.75">
      <c r="A40" s="1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23" t="s">
        <v>85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</row>
    <row r="42" spans="1:14" ht="12.7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43" customFormat="1" ht="12.75">
      <c r="A43" s="12" t="s">
        <v>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</row>
    <row r="44" spans="1:14" ht="12.7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3.5" thickBot="1">
      <c r="A45" s="14" t="s">
        <v>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2:14" ht="13.5" thickBo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27" customHeight="1" thickBot="1">
      <c r="A47" s="7" t="s">
        <v>6</v>
      </c>
      <c r="B47" s="6">
        <f aca="true" t="shared" si="7" ref="B47:N47">IF((B45+B43-B39)&gt;=0,0,IF((B45+B43-B39)&lt;=0,-(B45+B43-B39)))</f>
        <v>0</v>
      </c>
      <c r="C47" s="6">
        <f t="shared" si="7"/>
        <v>0</v>
      </c>
      <c r="D47" s="6">
        <f t="shared" si="7"/>
        <v>0</v>
      </c>
      <c r="E47" s="6">
        <f t="shared" si="7"/>
        <v>0</v>
      </c>
      <c r="F47" s="6">
        <f t="shared" si="7"/>
        <v>0</v>
      </c>
      <c r="G47" s="6">
        <f t="shared" si="7"/>
        <v>0</v>
      </c>
      <c r="H47" s="6">
        <f t="shared" si="7"/>
        <v>0</v>
      </c>
      <c r="I47" s="6">
        <f t="shared" si="7"/>
        <v>0</v>
      </c>
      <c r="J47" s="6">
        <f t="shared" si="7"/>
        <v>0</v>
      </c>
      <c r="K47" s="6">
        <f t="shared" si="7"/>
        <v>0</v>
      </c>
      <c r="L47" s="6">
        <f t="shared" si="7"/>
        <v>0</v>
      </c>
      <c r="M47" s="6">
        <f t="shared" si="7"/>
        <v>0</v>
      </c>
      <c r="N47" s="6">
        <f t="shared" si="7"/>
        <v>0</v>
      </c>
    </row>
    <row r="48" spans="2:14" ht="13.5" thickBo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32" customFormat="1" ht="26.25" thickBot="1">
      <c r="A49" s="38" t="s">
        <v>7</v>
      </c>
      <c r="B49" s="27">
        <f aca="true" t="shared" si="8" ref="B49:N49">IF((B45+B43-B39)&gt;=0,(B45+B43-B39),IF((B45+B43-B39)&lt;=0,0))</f>
        <v>0</v>
      </c>
      <c r="C49" s="27">
        <f t="shared" si="8"/>
        <v>0</v>
      </c>
      <c r="D49" s="27">
        <f t="shared" si="8"/>
        <v>0</v>
      </c>
      <c r="E49" s="27">
        <f t="shared" si="8"/>
        <v>0</v>
      </c>
      <c r="F49" s="27">
        <f t="shared" si="8"/>
        <v>0</v>
      </c>
      <c r="G49" s="27">
        <f t="shared" si="8"/>
        <v>0</v>
      </c>
      <c r="H49" s="27">
        <f t="shared" si="8"/>
        <v>0</v>
      </c>
      <c r="I49" s="27">
        <f t="shared" si="8"/>
        <v>0</v>
      </c>
      <c r="J49" s="27">
        <f t="shared" si="8"/>
        <v>0</v>
      </c>
      <c r="K49" s="27">
        <f t="shared" si="8"/>
        <v>0</v>
      </c>
      <c r="L49" s="27">
        <f t="shared" si="8"/>
        <v>0</v>
      </c>
      <c r="M49" s="27">
        <f t="shared" si="8"/>
        <v>0</v>
      </c>
      <c r="N49" s="27">
        <f t="shared" si="8"/>
        <v>0</v>
      </c>
    </row>
    <row r="51" spans="2:15" ht="13.5" thickBot="1">
      <c r="B51" s="272" t="s">
        <v>81</v>
      </c>
      <c r="C51" s="272"/>
      <c r="D51" s="272"/>
      <c r="E51" s="272"/>
      <c r="F51" s="272"/>
      <c r="G51" s="274" t="s">
        <v>82</v>
      </c>
      <c r="H51" s="274"/>
      <c r="I51" s="274"/>
      <c r="J51" s="274"/>
      <c r="K51" s="273" t="s">
        <v>83</v>
      </c>
      <c r="L51" s="273"/>
      <c r="M51" s="273"/>
      <c r="N51" s="273"/>
      <c r="O51" s="273"/>
    </row>
    <row r="52" spans="1:15" s="32" customFormat="1" ht="12.75">
      <c r="A52" s="51" t="s">
        <v>4</v>
      </c>
      <c r="B52" s="26" t="s">
        <v>53</v>
      </c>
      <c r="C52" s="26" t="s">
        <v>54</v>
      </c>
      <c r="D52" s="26" t="s">
        <v>55</v>
      </c>
      <c r="E52" s="26" t="s">
        <v>56</v>
      </c>
      <c r="F52" s="26" t="s">
        <v>57</v>
      </c>
      <c r="G52" s="26" t="s">
        <v>58</v>
      </c>
      <c r="H52" s="26" t="s">
        <v>59</v>
      </c>
      <c r="I52" s="26" t="s">
        <v>60</v>
      </c>
      <c r="J52" s="26" t="s">
        <v>61</v>
      </c>
      <c r="K52" s="26" t="s">
        <v>62</v>
      </c>
      <c r="L52" s="26" t="s">
        <v>63</v>
      </c>
      <c r="M52" s="26" t="s">
        <v>64</v>
      </c>
      <c r="N52" s="26" t="s">
        <v>65</v>
      </c>
      <c r="O52" s="26" t="s">
        <v>66</v>
      </c>
    </row>
    <row r="53" spans="1:15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0"/>
      <c r="N53" s="2"/>
      <c r="O53" s="2"/>
    </row>
    <row r="54" spans="1:15" ht="12.75">
      <c r="A54" s="12" t="s">
        <v>1</v>
      </c>
      <c r="B54" s="3">
        <f aca="true" t="shared" si="9" ref="B54:N54">SUM(B56:B56)</f>
        <v>0</v>
      </c>
      <c r="C54" s="3">
        <f t="shared" si="9"/>
        <v>0</v>
      </c>
      <c r="D54" s="3">
        <f t="shared" si="9"/>
        <v>0</v>
      </c>
      <c r="E54" s="3">
        <f t="shared" si="9"/>
        <v>0</v>
      </c>
      <c r="F54" s="3">
        <f t="shared" si="9"/>
        <v>0</v>
      </c>
      <c r="G54" s="3">
        <f t="shared" si="9"/>
        <v>0</v>
      </c>
      <c r="H54" s="3">
        <f t="shared" si="9"/>
        <v>0</v>
      </c>
      <c r="I54" s="3">
        <f t="shared" si="9"/>
        <v>0</v>
      </c>
      <c r="J54" s="3">
        <f t="shared" si="9"/>
        <v>0</v>
      </c>
      <c r="K54" s="3">
        <f t="shared" si="9"/>
        <v>0</v>
      </c>
      <c r="L54" s="3">
        <f t="shared" si="9"/>
        <v>0</v>
      </c>
      <c r="M54" s="3">
        <f t="shared" si="9"/>
        <v>0</v>
      </c>
      <c r="N54" s="3">
        <f t="shared" si="9"/>
        <v>0</v>
      </c>
      <c r="O54" s="3">
        <f>SUM(O56:O56)</f>
        <v>0</v>
      </c>
    </row>
    <row r="55" spans="1:15" ht="12.75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1:15" ht="12.7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7"/>
      <c r="N57" s="2"/>
      <c r="O57" s="2"/>
    </row>
    <row r="58" spans="1:15" s="43" customFormat="1" ht="12.75">
      <c r="A58" s="12" t="s">
        <v>2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</row>
    <row r="59" spans="1:15" ht="12.7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7"/>
      <c r="N59" s="2"/>
      <c r="O59" s="2"/>
    </row>
    <row r="60" spans="1:15" ht="13.5" thickBot="1">
      <c r="A60" s="14" t="s">
        <v>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8">
        <v>0</v>
      </c>
      <c r="N60" s="4">
        <v>0</v>
      </c>
      <c r="O60" s="4">
        <v>0</v>
      </c>
    </row>
    <row r="61" spans="2:13" ht="13.5" thickBo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5" ht="27" customHeight="1" thickBot="1">
      <c r="A62" s="7" t="s">
        <v>6</v>
      </c>
      <c r="B62" s="6">
        <f aca="true" t="shared" si="10" ref="B62:N62">IF((B60+B58-B54)&gt;=0,0,IF((B60+B58-B54)&lt;=0,-(B60+B58-B54)))</f>
        <v>0</v>
      </c>
      <c r="C62" s="6">
        <f t="shared" si="10"/>
        <v>0</v>
      </c>
      <c r="D62" s="6">
        <f t="shared" si="10"/>
        <v>0</v>
      </c>
      <c r="E62" s="6">
        <f t="shared" si="10"/>
        <v>0</v>
      </c>
      <c r="F62" s="6">
        <f t="shared" si="10"/>
        <v>0</v>
      </c>
      <c r="G62" s="6">
        <f t="shared" si="10"/>
        <v>0</v>
      </c>
      <c r="H62" s="6">
        <f t="shared" si="10"/>
        <v>0</v>
      </c>
      <c r="I62" s="6">
        <f t="shared" si="10"/>
        <v>0</v>
      </c>
      <c r="J62" s="6">
        <f t="shared" si="10"/>
        <v>0</v>
      </c>
      <c r="K62" s="6">
        <f t="shared" si="10"/>
        <v>0</v>
      </c>
      <c r="L62" s="6">
        <f t="shared" si="10"/>
        <v>0</v>
      </c>
      <c r="M62" s="6">
        <f t="shared" si="10"/>
        <v>0</v>
      </c>
      <c r="N62" s="6">
        <f t="shared" si="10"/>
        <v>0</v>
      </c>
      <c r="O62" s="6">
        <f>IF((O60+O58-O54)&gt;=0,0,IF((O60+O58-O54)&lt;=0,-(O60+O58-O54)))</f>
        <v>0</v>
      </c>
    </row>
    <row r="63" spans="2:15" ht="13.5" thickBo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26.25" thickBot="1">
      <c r="A64" s="7" t="s">
        <v>7</v>
      </c>
      <c r="B64" s="6">
        <f aca="true" t="shared" si="11" ref="B64:N64">IF((B60+B58-B54)&gt;=0,(B60+B58-B54),IF((B60+B58-B54)&lt;=0,0))</f>
        <v>0</v>
      </c>
      <c r="C64" s="6">
        <f t="shared" si="11"/>
        <v>0</v>
      </c>
      <c r="D64" s="6">
        <f t="shared" si="11"/>
        <v>0</v>
      </c>
      <c r="E64" s="6">
        <f t="shared" si="11"/>
        <v>0</v>
      </c>
      <c r="F64" s="6">
        <f t="shared" si="11"/>
        <v>0</v>
      </c>
      <c r="G64" s="6">
        <f t="shared" si="11"/>
        <v>0</v>
      </c>
      <c r="H64" s="6">
        <f t="shared" si="11"/>
        <v>0</v>
      </c>
      <c r="I64" s="6">
        <f t="shared" si="11"/>
        <v>0</v>
      </c>
      <c r="J64" s="6">
        <f t="shared" si="11"/>
        <v>0</v>
      </c>
      <c r="K64" s="6">
        <f t="shared" si="11"/>
        <v>0</v>
      </c>
      <c r="L64" s="6">
        <f t="shared" si="11"/>
        <v>0</v>
      </c>
      <c r="M64" s="6">
        <f t="shared" si="11"/>
        <v>0</v>
      </c>
      <c r="N64" s="6">
        <f t="shared" si="11"/>
        <v>0</v>
      </c>
      <c r="O64" s="6">
        <f>IF((O60+O58-O54)&gt;=0,(O60+O58-O54),IF((O60+O58-O54)&lt;=0,0))</f>
        <v>0</v>
      </c>
    </row>
  </sheetData>
  <sheetProtection/>
  <mergeCells count="15">
    <mergeCell ref="A2:N2"/>
    <mergeCell ref="A3:N3"/>
    <mergeCell ref="A4:N4"/>
    <mergeCell ref="B6:E6"/>
    <mergeCell ref="F6:I6"/>
    <mergeCell ref="J6:M6"/>
    <mergeCell ref="K51:O51"/>
    <mergeCell ref="F21:J21"/>
    <mergeCell ref="K21:N21"/>
    <mergeCell ref="B21:E21"/>
    <mergeCell ref="B36:F36"/>
    <mergeCell ref="G36:J36"/>
    <mergeCell ref="B51:F51"/>
    <mergeCell ref="G51:J51"/>
    <mergeCell ref="K36:N36"/>
  </mergeCells>
  <printOptions horizontalCentered="1"/>
  <pageMargins left="0.7480314960629921" right="0.7480314960629921" top="0.5511811023622047" bottom="0.984251968503937" header="0" footer="0"/>
  <pageSetup horizontalDpi="600" verticalDpi="600" orientation="landscape" paperSize="5" scale="85" r:id="rId1"/>
  <rowBreaks count="1" manualBreakCount="1">
    <brk id="3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72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6"/>
      <c r="N8" s="66"/>
    </row>
    <row r="9" spans="1:14" s="63" customFormat="1" ht="12.75">
      <c r="A9" s="77" t="s">
        <v>8</v>
      </c>
      <c r="B9" s="97">
        <v>0.27</v>
      </c>
      <c r="C9" s="78">
        <v>0.27</v>
      </c>
      <c r="D9" s="78">
        <v>0.27</v>
      </c>
      <c r="E9" s="78">
        <v>0.27</v>
      </c>
      <c r="F9" s="97">
        <v>0.25</v>
      </c>
      <c r="G9" s="78">
        <v>0.25</v>
      </c>
      <c r="H9" s="78">
        <v>0.25</v>
      </c>
      <c r="I9" s="78">
        <v>0.25</v>
      </c>
      <c r="J9" s="97">
        <v>0.28</v>
      </c>
      <c r="K9" s="78">
        <v>0.28</v>
      </c>
      <c r="L9" s="78">
        <v>0.28</v>
      </c>
      <c r="M9" s="78">
        <v>0.28</v>
      </c>
      <c r="N9" s="78">
        <v>0.28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0.213</v>
      </c>
      <c r="C11" s="215">
        <f t="shared" si="0"/>
        <v>0.213</v>
      </c>
      <c r="D11" s="215">
        <f t="shared" si="0"/>
        <v>0.213</v>
      </c>
      <c r="E11" s="215">
        <f t="shared" si="0"/>
        <v>0.213</v>
      </c>
      <c r="F11" s="215">
        <f t="shared" si="0"/>
        <v>0.213</v>
      </c>
      <c r="G11" s="215">
        <f t="shared" si="0"/>
        <v>0.213</v>
      </c>
      <c r="H11" s="215">
        <f t="shared" si="0"/>
        <v>0.213</v>
      </c>
      <c r="I11" s="215">
        <f t="shared" si="0"/>
        <v>0.213</v>
      </c>
      <c r="J11" s="215">
        <f t="shared" si="0"/>
        <v>0.213</v>
      </c>
      <c r="K11" s="215">
        <f t="shared" si="0"/>
        <v>0.213</v>
      </c>
      <c r="L11" s="215">
        <f t="shared" si="0"/>
        <v>0.213</v>
      </c>
      <c r="M11" s="215">
        <f t="shared" si="0"/>
        <v>0.213</v>
      </c>
      <c r="N11" s="215">
        <f>SUM(N13:N13)</f>
        <v>0.213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128</v>
      </c>
      <c r="B13" s="89">
        <v>0.213</v>
      </c>
      <c r="C13" s="89">
        <f>B13</f>
        <v>0.213</v>
      </c>
      <c r="D13" s="89">
        <f aca="true" t="shared" si="1" ref="D13:N13">C13</f>
        <v>0.213</v>
      </c>
      <c r="E13" s="89">
        <f t="shared" si="1"/>
        <v>0.213</v>
      </c>
      <c r="F13" s="89">
        <f t="shared" si="1"/>
        <v>0.213</v>
      </c>
      <c r="G13" s="89">
        <f t="shared" si="1"/>
        <v>0.213</v>
      </c>
      <c r="H13" s="89">
        <f t="shared" si="1"/>
        <v>0.213</v>
      </c>
      <c r="I13" s="89">
        <f t="shared" si="1"/>
        <v>0.213</v>
      </c>
      <c r="J13" s="89">
        <f t="shared" si="1"/>
        <v>0.213</v>
      </c>
      <c r="K13" s="89">
        <f t="shared" si="1"/>
        <v>0.213</v>
      </c>
      <c r="L13" s="89">
        <f t="shared" si="1"/>
        <v>0.213</v>
      </c>
      <c r="M13" s="89">
        <f t="shared" si="1"/>
        <v>0.213</v>
      </c>
      <c r="N13" s="89">
        <f t="shared" si="1"/>
        <v>0.213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0.05700000000000002</v>
      </c>
      <c r="C16" s="33">
        <f aca="true" t="shared" si="2" ref="C16:N16">IF((C11-C9)&gt;=0,0,IF((C11-C9)&lt;=0,-(C11-C9)))</f>
        <v>0.05700000000000002</v>
      </c>
      <c r="D16" s="33">
        <f t="shared" si="2"/>
        <v>0.05700000000000002</v>
      </c>
      <c r="E16" s="33">
        <f t="shared" si="2"/>
        <v>0.05700000000000002</v>
      </c>
      <c r="F16" s="33">
        <f t="shared" si="2"/>
        <v>0.037000000000000005</v>
      </c>
      <c r="G16" s="33">
        <f t="shared" si="2"/>
        <v>0.037000000000000005</v>
      </c>
      <c r="H16" s="33">
        <f t="shared" si="2"/>
        <v>0.037000000000000005</v>
      </c>
      <c r="I16" s="33">
        <f t="shared" si="2"/>
        <v>0.037000000000000005</v>
      </c>
      <c r="J16" s="33">
        <f t="shared" si="2"/>
        <v>0.06700000000000003</v>
      </c>
      <c r="K16" s="33">
        <f t="shared" si="2"/>
        <v>0.06700000000000003</v>
      </c>
      <c r="L16" s="33">
        <f t="shared" si="2"/>
        <v>0.06700000000000003</v>
      </c>
      <c r="M16" s="33">
        <f t="shared" si="2"/>
        <v>0.06700000000000003</v>
      </c>
      <c r="N16" s="34">
        <f t="shared" si="2"/>
        <v>0.06700000000000003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0.39</v>
      </c>
      <c r="C21" s="78">
        <v>0.39</v>
      </c>
      <c r="D21" s="78">
        <v>0.39</v>
      </c>
      <c r="E21" s="78">
        <v>0.39</v>
      </c>
      <c r="F21" s="97">
        <v>0.22</v>
      </c>
      <c r="G21" s="78">
        <v>0.22</v>
      </c>
      <c r="H21" s="78">
        <v>0.22</v>
      </c>
      <c r="I21" s="78">
        <v>0.22</v>
      </c>
      <c r="J21" s="97">
        <v>0.26</v>
      </c>
      <c r="K21" s="78">
        <v>0.26</v>
      </c>
      <c r="L21" s="78">
        <v>0.26</v>
      </c>
      <c r="M21" s="78">
        <v>0.26</v>
      </c>
      <c r="N21" s="78">
        <v>0.26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0.213</v>
      </c>
      <c r="C23" s="215">
        <f t="shared" si="3"/>
        <v>0.213</v>
      </c>
      <c r="D23" s="215">
        <f t="shared" si="3"/>
        <v>0.213</v>
      </c>
      <c r="E23" s="215">
        <f t="shared" si="3"/>
        <v>0.213</v>
      </c>
      <c r="F23" s="215">
        <f t="shared" si="3"/>
        <v>0.213</v>
      </c>
      <c r="G23" s="215">
        <f t="shared" si="3"/>
        <v>0.213</v>
      </c>
      <c r="H23" s="215">
        <f t="shared" si="3"/>
        <v>0.213</v>
      </c>
      <c r="I23" s="215">
        <f t="shared" si="3"/>
        <v>0.213</v>
      </c>
      <c r="J23" s="215">
        <f t="shared" si="3"/>
        <v>0.213</v>
      </c>
      <c r="K23" s="215">
        <f t="shared" si="3"/>
        <v>0.213</v>
      </c>
      <c r="L23" s="215">
        <f t="shared" si="3"/>
        <v>0.213</v>
      </c>
      <c r="M23" s="215">
        <f t="shared" si="3"/>
        <v>0.213</v>
      </c>
      <c r="N23" s="215">
        <f t="shared" si="3"/>
        <v>0.213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128</v>
      </c>
      <c r="B25" s="89">
        <v>0.213</v>
      </c>
      <c r="C25" s="89">
        <f>B25</f>
        <v>0.213</v>
      </c>
      <c r="D25" s="89">
        <f aca="true" t="shared" si="4" ref="D25:N25">C25</f>
        <v>0.213</v>
      </c>
      <c r="E25" s="89">
        <f t="shared" si="4"/>
        <v>0.213</v>
      </c>
      <c r="F25" s="89">
        <f t="shared" si="4"/>
        <v>0.213</v>
      </c>
      <c r="G25" s="89">
        <f t="shared" si="4"/>
        <v>0.213</v>
      </c>
      <c r="H25" s="89">
        <f t="shared" si="4"/>
        <v>0.213</v>
      </c>
      <c r="I25" s="89">
        <f t="shared" si="4"/>
        <v>0.213</v>
      </c>
      <c r="J25" s="89">
        <f t="shared" si="4"/>
        <v>0.213</v>
      </c>
      <c r="K25" s="89">
        <f t="shared" si="4"/>
        <v>0.213</v>
      </c>
      <c r="L25" s="89">
        <f t="shared" si="4"/>
        <v>0.213</v>
      </c>
      <c r="M25" s="89">
        <f t="shared" si="4"/>
        <v>0.213</v>
      </c>
      <c r="N25" s="89">
        <f t="shared" si="4"/>
        <v>0.213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0.17700000000000002</v>
      </c>
      <c r="C28" s="33">
        <f t="shared" si="5"/>
        <v>0.17700000000000002</v>
      </c>
      <c r="D28" s="33">
        <f t="shared" si="5"/>
        <v>0.17700000000000002</v>
      </c>
      <c r="E28" s="33">
        <f t="shared" si="5"/>
        <v>0.17700000000000002</v>
      </c>
      <c r="F28" s="33">
        <f t="shared" si="5"/>
        <v>0.007000000000000006</v>
      </c>
      <c r="G28" s="33">
        <f t="shared" si="5"/>
        <v>0.007000000000000006</v>
      </c>
      <c r="H28" s="33">
        <f t="shared" si="5"/>
        <v>0.007000000000000006</v>
      </c>
      <c r="I28" s="33">
        <f t="shared" si="5"/>
        <v>0.007000000000000006</v>
      </c>
      <c r="J28" s="33">
        <f t="shared" si="5"/>
        <v>0.047000000000000014</v>
      </c>
      <c r="K28" s="33">
        <f t="shared" si="5"/>
        <v>0.047000000000000014</v>
      </c>
      <c r="L28" s="33">
        <f t="shared" si="5"/>
        <v>0.047000000000000014</v>
      </c>
      <c r="M28" s="85">
        <f t="shared" si="5"/>
        <v>0.047000000000000014</v>
      </c>
      <c r="N28" s="34">
        <f t="shared" si="5"/>
        <v>0.047000000000000014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0.32</v>
      </c>
      <c r="C33" s="78">
        <v>0.32</v>
      </c>
      <c r="D33" s="78">
        <v>0.32</v>
      </c>
      <c r="E33" s="78">
        <v>0.32</v>
      </c>
      <c r="F33" s="97">
        <v>0.27</v>
      </c>
      <c r="G33" s="78">
        <v>0.27</v>
      </c>
      <c r="H33" s="78">
        <v>0.27</v>
      </c>
      <c r="I33" s="78">
        <v>0.27</v>
      </c>
      <c r="J33" s="78">
        <v>0.27</v>
      </c>
      <c r="K33" s="97">
        <v>0.31</v>
      </c>
      <c r="L33" s="78">
        <v>0.31</v>
      </c>
      <c r="M33" s="78">
        <v>0.31</v>
      </c>
      <c r="N33" s="78">
        <v>0.31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0.213</v>
      </c>
      <c r="C35" s="215">
        <f t="shared" si="6"/>
        <v>0.213</v>
      </c>
      <c r="D35" s="215">
        <f t="shared" si="6"/>
        <v>0.213</v>
      </c>
      <c r="E35" s="215">
        <f t="shared" si="6"/>
        <v>0.213</v>
      </c>
      <c r="F35" s="215">
        <f t="shared" si="6"/>
        <v>0.213</v>
      </c>
      <c r="G35" s="215">
        <f t="shared" si="6"/>
        <v>0.213</v>
      </c>
      <c r="H35" s="215">
        <f t="shared" si="6"/>
        <v>0.213</v>
      </c>
      <c r="I35" s="215">
        <f t="shared" si="6"/>
        <v>0.213</v>
      </c>
      <c r="J35" s="215">
        <f t="shared" si="6"/>
        <v>0.213</v>
      </c>
      <c r="K35" s="215">
        <f t="shared" si="6"/>
        <v>0.213</v>
      </c>
      <c r="L35" s="215">
        <f t="shared" si="6"/>
        <v>0.213</v>
      </c>
      <c r="M35" s="215">
        <f t="shared" si="6"/>
        <v>0.213</v>
      </c>
      <c r="N35" s="215">
        <f t="shared" si="6"/>
        <v>0.213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128</v>
      </c>
      <c r="B37" s="89">
        <v>0.213</v>
      </c>
      <c r="C37" s="89">
        <f>B37</f>
        <v>0.213</v>
      </c>
      <c r="D37" s="89">
        <f aca="true" t="shared" si="7" ref="D37:N37">C37</f>
        <v>0.213</v>
      </c>
      <c r="E37" s="89">
        <f t="shared" si="7"/>
        <v>0.213</v>
      </c>
      <c r="F37" s="89">
        <f t="shared" si="7"/>
        <v>0.213</v>
      </c>
      <c r="G37" s="89">
        <f t="shared" si="7"/>
        <v>0.213</v>
      </c>
      <c r="H37" s="89">
        <f t="shared" si="7"/>
        <v>0.213</v>
      </c>
      <c r="I37" s="89">
        <f t="shared" si="7"/>
        <v>0.213</v>
      </c>
      <c r="J37" s="89">
        <f t="shared" si="7"/>
        <v>0.213</v>
      </c>
      <c r="K37" s="89">
        <f t="shared" si="7"/>
        <v>0.213</v>
      </c>
      <c r="L37" s="89">
        <f t="shared" si="7"/>
        <v>0.213</v>
      </c>
      <c r="M37" s="89">
        <f t="shared" si="7"/>
        <v>0.213</v>
      </c>
      <c r="N37" s="89">
        <f t="shared" si="7"/>
        <v>0.213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0.10700000000000001</v>
      </c>
      <c r="C40" s="33">
        <f t="shared" si="8"/>
        <v>0.10700000000000001</v>
      </c>
      <c r="D40" s="33">
        <f t="shared" si="8"/>
        <v>0.10700000000000001</v>
      </c>
      <c r="E40" s="33">
        <f t="shared" si="8"/>
        <v>0.10700000000000001</v>
      </c>
      <c r="F40" s="33">
        <f t="shared" si="8"/>
        <v>0.05700000000000002</v>
      </c>
      <c r="G40" s="33">
        <f t="shared" si="8"/>
        <v>0.05700000000000002</v>
      </c>
      <c r="H40" s="33">
        <f t="shared" si="8"/>
        <v>0.05700000000000002</v>
      </c>
      <c r="I40" s="33">
        <f t="shared" si="8"/>
        <v>0.05700000000000002</v>
      </c>
      <c r="J40" s="33">
        <f t="shared" si="8"/>
        <v>0.05700000000000002</v>
      </c>
      <c r="K40" s="33">
        <f t="shared" si="8"/>
        <v>0.097</v>
      </c>
      <c r="L40" s="33">
        <f t="shared" si="8"/>
        <v>0.097</v>
      </c>
      <c r="M40" s="85">
        <f t="shared" si="8"/>
        <v>0.097</v>
      </c>
      <c r="N40" s="34">
        <f t="shared" si="8"/>
        <v>0.097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0.29</v>
      </c>
      <c r="C45" s="78">
        <v>0.29</v>
      </c>
      <c r="D45" s="78">
        <v>0.29</v>
      </c>
      <c r="E45" s="78">
        <v>0.29</v>
      </c>
      <c r="F45" s="97">
        <v>0.27</v>
      </c>
      <c r="G45" s="78">
        <v>0.27</v>
      </c>
      <c r="H45" s="111">
        <v>0.27</v>
      </c>
      <c r="I45" s="111">
        <v>0.27</v>
      </c>
      <c r="J45" s="111">
        <v>0.27</v>
      </c>
      <c r="K45" s="97">
        <v>0.27</v>
      </c>
      <c r="L45" s="111">
        <v>0.27</v>
      </c>
      <c r="M45" s="111">
        <v>0.27</v>
      </c>
      <c r="N45" s="111">
        <v>0.27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0.213</v>
      </c>
      <c r="C47" s="215">
        <f t="shared" si="9"/>
        <v>0.213</v>
      </c>
      <c r="D47" s="215">
        <f t="shared" si="9"/>
        <v>0.213</v>
      </c>
      <c r="E47" s="215">
        <f t="shared" si="9"/>
        <v>0.213</v>
      </c>
      <c r="F47" s="215">
        <f t="shared" si="9"/>
        <v>0.213</v>
      </c>
      <c r="G47" s="215">
        <f t="shared" si="9"/>
        <v>0.213</v>
      </c>
      <c r="H47" s="215">
        <f t="shared" si="9"/>
        <v>0.213</v>
      </c>
      <c r="I47" s="215">
        <f t="shared" si="9"/>
        <v>0.213</v>
      </c>
      <c r="J47" s="215">
        <f t="shared" si="9"/>
        <v>0.213</v>
      </c>
      <c r="K47" s="215">
        <f t="shared" si="9"/>
        <v>0.213</v>
      </c>
      <c r="L47" s="215">
        <f t="shared" si="9"/>
        <v>0.213</v>
      </c>
      <c r="M47" s="215">
        <f t="shared" si="9"/>
        <v>0.213</v>
      </c>
      <c r="N47" s="215">
        <f t="shared" si="9"/>
        <v>0.213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128</v>
      </c>
      <c r="B49" s="89">
        <v>0.213</v>
      </c>
      <c r="C49" s="89">
        <f>B49</f>
        <v>0.213</v>
      </c>
      <c r="D49" s="89">
        <f aca="true" t="shared" si="10" ref="D49:N49">C49</f>
        <v>0.213</v>
      </c>
      <c r="E49" s="89">
        <f t="shared" si="10"/>
        <v>0.213</v>
      </c>
      <c r="F49" s="89">
        <f t="shared" si="10"/>
        <v>0.213</v>
      </c>
      <c r="G49" s="89">
        <f t="shared" si="10"/>
        <v>0.213</v>
      </c>
      <c r="H49" s="89">
        <f t="shared" si="10"/>
        <v>0.213</v>
      </c>
      <c r="I49" s="89">
        <f t="shared" si="10"/>
        <v>0.213</v>
      </c>
      <c r="J49" s="89">
        <f t="shared" si="10"/>
        <v>0.213</v>
      </c>
      <c r="K49" s="89">
        <f t="shared" si="10"/>
        <v>0.213</v>
      </c>
      <c r="L49" s="89">
        <f t="shared" si="10"/>
        <v>0.213</v>
      </c>
      <c r="M49" s="89">
        <f t="shared" si="10"/>
        <v>0.213</v>
      </c>
      <c r="N49" s="89">
        <f t="shared" si="10"/>
        <v>0.213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0.07699999999999999</v>
      </c>
      <c r="C52" s="41">
        <f t="shared" si="11"/>
        <v>0.07699999999999999</v>
      </c>
      <c r="D52" s="41">
        <f t="shared" si="11"/>
        <v>0.07699999999999999</v>
      </c>
      <c r="E52" s="41">
        <f t="shared" si="11"/>
        <v>0.07699999999999999</v>
      </c>
      <c r="F52" s="41">
        <f t="shared" si="11"/>
        <v>0.05700000000000002</v>
      </c>
      <c r="G52" s="41">
        <f t="shared" si="11"/>
        <v>0.05700000000000002</v>
      </c>
      <c r="H52" s="41">
        <f t="shared" si="11"/>
        <v>0.05700000000000002</v>
      </c>
      <c r="I52" s="41">
        <f>IF((I47-I45)&gt;=0,0,IF((I47-I45)&lt;=0,-(I47-I45)))</f>
        <v>0.05700000000000002</v>
      </c>
      <c r="J52" s="41">
        <f t="shared" si="11"/>
        <v>0.05700000000000002</v>
      </c>
      <c r="K52" s="41">
        <f t="shared" si="11"/>
        <v>0.05700000000000002</v>
      </c>
      <c r="L52" s="41">
        <f t="shared" si="11"/>
        <v>0.05700000000000002</v>
      </c>
      <c r="M52" s="80">
        <f t="shared" si="11"/>
        <v>0.05700000000000002</v>
      </c>
      <c r="N52" s="213">
        <f t="shared" si="11"/>
        <v>0.05700000000000002</v>
      </c>
    </row>
  </sheetData>
  <sheetProtection/>
  <mergeCells count="15">
    <mergeCell ref="B42:E42"/>
    <mergeCell ref="F18:I18"/>
    <mergeCell ref="J18:N18"/>
    <mergeCell ref="B18:E18"/>
    <mergeCell ref="F30:J30"/>
    <mergeCell ref="F42:J42"/>
    <mergeCell ref="K30:N30"/>
    <mergeCell ref="K42:N42"/>
    <mergeCell ref="B30:E30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67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157" t="s">
        <v>23</v>
      </c>
      <c r="K7" s="157" t="s">
        <v>24</v>
      </c>
      <c r="L7" s="157" t="s">
        <v>25</v>
      </c>
      <c r="M7" s="157" t="s">
        <v>26</v>
      </c>
      <c r="N7" s="157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0.32</v>
      </c>
      <c r="C9" s="78">
        <v>0.32</v>
      </c>
      <c r="D9" s="78">
        <v>0.32</v>
      </c>
      <c r="E9" s="78">
        <v>0.32</v>
      </c>
      <c r="F9" s="97">
        <v>0.34</v>
      </c>
      <c r="G9" s="78">
        <v>0.34</v>
      </c>
      <c r="H9" s="78">
        <v>0.34</v>
      </c>
      <c r="I9" s="78">
        <v>0.34</v>
      </c>
      <c r="J9" s="97">
        <v>0.34</v>
      </c>
      <c r="K9" s="78">
        <v>0.34</v>
      </c>
      <c r="L9" s="78">
        <v>0.34</v>
      </c>
      <c r="M9" s="78">
        <v>0.34</v>
      </c>
      <c r="N9" s="78">
        <v>0.34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0.339</v>
      </c>
      <c r="C11" s="215">
        <f t="shared" si="0"/>
        <v>0.339</v>
      </c>
      <c r="D11" s="215">
        <f t="shared" si="0"/>
        <v>0.339</v>
      </c>
      <c r="E11" s="215">
        <f t="shared" si="0"/>
        <v>0.339</v>
      </c>
      <c r="F11" s="215">
        <f t="shared" si="0"/>
        <v>0.339</v>
      </c>
      <c r="G11" s="215">
        <f t="shared" si="0"/>
        <v>0.339</v>
      </c>
      <c r="H11" s="215">
        <f t="shared" si="0"/>
        <v>0.339</v>
      </c>
      <c r="I11" s="215">
        <f t="shared" si="0"/>
        <v>0.339</v>
      </c>
      <c r="J11" s="215">
        <f t="shared" si="0"/>
        <v>0.339</v>
      </c>
      <c r="K11" s="215">
        <f t="shared" si="0"/>
        <v>0.339</v>
      </c>
      <c r="L11" s="215">
        <f t="shared" si="0"/>
        <v>0.339</v>
      </c>
      <c r="M11" s="215">
        <f t="shared" si="0"/>
        <v>0.339</v>
      </c>
      <c r="N11" s="215">
        <f>SUM(N13:N13)</f>
        <v>0.339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123</v>
      </c>
      <c r="B13" s="89">
        <v>0.339</v>
      </c>
      <c r="C13" s="89">
        <v>0.339</v>
      </c>
      <c r="D13" s="89">
        <v>0.339</v>
      </c>
      <c r="E13" s="89">
        <v>0.339</v>
      </c>
      <c r="F13" s="89">
        <v>0.339</v>
      </c>
      <c r="G13" s="89">
        <v>0.339</v>
      </c>
      <c r="H13" s="89">
        <v>0.339</v>
      </c>
      <c r="I13" s="89">
        <v>0.339</v>
      </c>
      <c r="J13" s="89">
        <v>0.339</v>
      </c>
      <c r="K13" s="89">
        <v>0.339</v>
      </c>
      <c r="L13" s="89">
        <v>0.339</v>
      </c>
      <c r="M13" s="89">
        <v>0.339</v>
      </c>
      <c r="N13" s="89">
        <v>0.339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</v>
      </c>
      <c r="C16" s="33">
        <f aca="true" t="shared" si="1" ref="C16:N16">IF((C11-C9)&gt;=0,0,IF((C11-C9)&lt;=0,-(C11-C9)))</f>
        <v>0</v>
      </c>
      <c r="D16" s="33">
        <f t="shared" si="1"/>
        <v>0</v>
      </c>
      <c r="E16" s="33">
        <f t="shared" si="1"/>
        <v>0</v>
      </c>
      <c r="F16" s="33">
        <f t="shared" si="1"/>
        <v>0.0010000000000000009</v>
      </c>
      <c r="G16" s="33">
        <f t="shared" si="1"/>
        <v>0.0010000000000000009</v>
      </c>
      <c r="H16" s="33">
        <f t="shared" si="1"/>
        <v>0.0010000000000000009</v>
      </c>
      <c r="I16" s="33">
        <f t="shared" si="1"/>
        <v>0.0010000000000000009</v>
      </c>
      <c r="J16" s="33">
        <f t="shared" si="1"/>
        <v>0.0010000000000000009</v>
      </c>
      <c r="K16" s="33">
        <f t="shared" si="1"/>
        <v>0.0010000000000000009</v>
      </c>
      <c r="L16" s="33">
        <f t="shared" si="1"/>
        <v>0.0010000000000000009</v>
      </c>
      <c r="M16" s="34">
        <f t="shared" si="1"/>
        <v>0.0010000000000000009</v>
      </c>
      <c r="N16" s="34">
        <f t="shared" si="1"/>
        <v>0.0010000000000000009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0.33</v>
      </c>
      <c r="C21" s="78">
        <v>0.33</v>
      </c>
      <c r="D21" s="78">
        <v>0.33</v>
      </c>
      <c r="E21" s="78">
        <v>0.33</v>
      </c>
      <c r="F21" s="97">
        <v>0.32</v>
      </c>
      <c r="G21" s="78">
        <v>0.32</v>
      </c>
      <c r="H21" s="78">
        <v>0.32</v>
      </c>
      <c r="I21" s="78">
        <v>0.32</v>
      </c>
      <c r="J21" s="97">
        <v>0.34</v>
      </c>
      <c r="K21" s="78">
        <v>0.34</v>
      </c>
      <c r="L21" s="78">
        <v>0.34</v>
      </c>
      <c r="M21" s="78">
        <v>0.34</v>
      </c>
      <c r="N21" s="78">
        <v>0.34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2" ref="B23:N23">SUM(B25:B25)</f>
        <v>0.339</v>
      </c>
      <c r="C23" s="215">
        <f t="shared" si="2"/>
        <v>0.339</v>
      </c>
      <c r="D23" s="215">
        <f t="shared" si="2"/>
        <v>0.339</v>
      </c>
      <c r="E23" s="215">
        <f t="shared" si="2"/>
        <v>0.339</v>
      </c>
      <c r="F23" s="215">
        <f t="shared" si="2"/>
        <v>0.339</v>
      </c>
      <c r="G23" s="215">
        <f t="shared" si="2"/>
        <v>0.339</v>
      </c>
      <c r="H23" s="215">
        <f t="shared" si="2"/>
        <v>0.339</v>
      </c>
      <c r="I23" s="215">
        <f t="shared" si="2"/>
        <v>0.339</v>
      </c>
      <c r="J23" s="215">
        <f t="shared" si="2"/>
        <v>0.339</v>
      </c>
      <c r="K23" s="215">
        <f t="shared" si="2"/>
        <v>0.339</v>
      </c>
      <c r="L23" s="215">
        <f t="shared" si="2"/>
        <v>0.339</v>
      </c>
      <c r="M23" s="215">
        <f t="shared" si="2"/>
        <v>0.339</v>
      </c>
      <c r="N23" s="215">
        <f t="shared" si="2"/>
        <v>0.339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123</v>
      </c>
      <c r="B25" s="89">
        <v>0.339</v>
      </c>
      <c r="C25" s="89">
        <v>0.339</v>
      </c>
      <c r="D25" s="89">
        <v>0.339</v>
      </c>
      <c r="E25" s="89">
        <v>0.339</v>
      </c>
      <c r="F25" s="89">
        <v>0.339</v>
      </c>
      <c r="G25" s="89">
        <v>0.339</v>
      </c>
      <c r="H25" s="89">
        <v>0.339</v>
      </c>
      <c r="I25" s="89">
        <v>0.339</v>
      </c>
      <c r="J25" s="89">
        <v>0.339</v>
      </c>
      <c r="K25" s="89">
        <v>0.339</v>
      </c>
      <c r="L25" s="89">
        <v>0.339</v>
      </c>
      <c r="M25" s="89">
        <v>0.339</v>
      </c>
      <c r="N25" s="89">
        <v>0.339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3" ref="B28:N28">IF((B23-B21)&gt;=0,0,IF((B23-B21)&lt;=0,-(B23-B21)))</f>
        <v>0</v>
      </c>
      <c r="C28" s="33">
        <f t="shared" si="3"/>
        <v>0</v>
      </c>
      <c r="D28" s="33">
        <f t="shared" si="3"/>
        <v>0</v>
      </c>
      <c r="E28" s="33">
        <f t="shared" si="3"/>
        <v>0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0.0010000000000000009</v>
      </c>
      <c r="K28" s="33">
        <f t="shared" si="3"/>
        <v>0.0010000000000000009</v>
      </c>
      <c r="L28" s="33">
        <f t="shared" si="3"/>
        <v>0.0010000000000000009</v>
      </c>
      <c r="M28" s="85">
        <f t="shared" si="3"/>
        <v>0.0010000000000000009</v>
      </c>
      <c r="N28" s="33">
        <f t="shared" si="3"/>
        <v>0.0010000000000000009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0.38</v>
      </c>
      <c r="C33" s="78">
        <v>0.38</v>
      </c>
      <c r="D33" s="78">
        <v>0.38</v>
      </c>
      <c r="E33" s="78">
        <v>0.38</v>
      </c>
      <c r="F33" s="97">
        <v>0.34</v>
      </c>
      <c r="G33" s="78">
        <v>0.34</v>
      </c>
      <c r="H33" s="78">
        <v>0.34</v>
      </c>
      <c r="I33" s="78">
        <v>0.34</v>
      </c>
      <c r="J33" s="78">
        <v>0.34</v>
      </c>
      <c r="K33" s="97">
        <v>0.34</v>
      </c>
      <c r="L33" s="78">
        <v>0.34</v>
      </c>
      <c r="M33" s="78">
        <v>0.34</v>
      </c>
      <c r="N33" s="78">
        <v>0.34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4" ref="B35:N35">SUM(B37:B37)</f>
        <v>0.339</v>
      </c>
      <c r="C35" s="215">
        <f t="shared" si="4"/>
        <v>0.339</v>
      </c>
      <c r="D35" s="215">
        <f t="shared" si="4"/>
        <v>0.339</v>
      </c>
      <c r="E35" s="215">
        <f t="shared" si="4"/>
        <v>0.339</v>
      </c>
      <c r="F35" s="215">
        <f t="shared" si="4"/>
        <v>0.339</v>
      </c>
      <c r="G35" s="215">
        <f t="shared" si="4"/>
        <v>0.339</v>
      </c>
      <c r="H35" s="215">
        <f t="shared" si="4"/>
        <v>0.339</v>
      </c>
      <c r="I35" s="215">
        <f t="shared" si="4"/>
        <v>0.339</v>
      </c>
      <c r="J35" s="215">
        <f t="shared" si="4"/>
        <v>0.339</v>
      </c>
      <c r="K35" s="215">
        <f t="shared" si="4"/>
        <v>0.339</v>
      </c>
      <c r="L35" s="215">
        <f t="shared" si="4"/>
        <v>0.339</v>
      </c>
      <c r="M35" s="215">
        <f t="shared" si="4"/>
        <v>0.339</v>
      </c>
      <c r="N35" s="215">
        <f t="shared" si="4"/>
        <v>0.339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123</v>
      </c>
      <c r="B37" s="89">
        <v>0.339</v>
      </c>
      <c r="C37" s="89">
        <v>0.339</v>
      </c>
      <c r="D37" s="89">
        <v>0.339</v>
      </c>
      <c r="E37" s="89">
        <v>0.339</v>
      </c>
      <c r="F37" s="89">
        <v>0.339</v>
      </c>
      <c r="G37" s="89">
        <v>0.339</v>
      </c>
      <c r="H37" s="89">
        <v>0.339</v>
      </c>
      <c r="I37" s="89">
        <v>0.339</v>
      </c>
      <c r="J37" s="89">
        <v>0.339</v>
      </c>
      <c r="K37" s="89">
        <v>0.339</v>
      </c>
      <c r="L37" s="89">
        <v>0.339</v>
      </c>
      <c r="M37" s="89">
        <v>0.339</v>
      </c>
      <c r="N37" s="89">
        <v>0.339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5" ref="B40:N40">IF((B35-B33)&gt;=0,0,IF((B35-B33)&lt;=0,-(B35-B33)))</f>
        <v>0.04099999999999998</v>
      </c>
      <c r="C40" s="33">
        <f t="shared" si="5"/>
        <v>0.04099999999999998</v>
      </c>
      <c r="D40" s="33">
        <f t="shared" si="5"/>
        <v>0.04099999999999998</v>
      </c>
      <c r="E40" s="33">
        <f t="shared" si="5"/>
        <v>0.04099999999999998</v>
      </c>
      <c r="F40" s="33">
        <f t="shared" si="5"/>
        <v>0.0010000000000000009</v>
      </c>
      <c r="G40" s="33">
        <f t="shared" si="5"/>
        <v>0.0010000000000000009</v>
      </c>
      <c r="H40" s="33">
        <f t="shared" si="5"/>
        <v>0.0010000000000000009</v>
      </c>
      <c r="I40" s="33">
        <f t="shared" si="5"/>
        <v>0.0010000000000000009</v>
      </c>
      <c r="J40" s="33">
        <f t="shared" si="5"/>
        <v>0.0010000000000000009</v>
      </c>
      <c r="K40" s="33">
        <f t="shared" si="5"/>
        <v>0.0010000000000000009</v>
      </c>
      <c r="L40" s="33">
        <f t="shared" si="5"/>
        <v>0.0010000000000000009</v>
      </c>
      <c r="M40" s="85">
        <f t="shared" si="5"/>
        <v>0.0010000000000000009</v>
      </c>
      <c r="N40" s="33">
        <f t="shared" si="5"/>
        <v>0.0010000000000000009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0.35</v>
      </c>
      <c r="C45" s="78">
        <v>0.35</v>
      </c>
      <c r="D45" s="78">
        <v>0.35</v>
      </c>
      <c r="E45" s="78">
        <v>0.35</v>
      </c>
      <c r="F45" s="97">
        <v>0.34</v>
      </c>
      <c r="G45" s="111">
        <v>0.34</v>
      </c>
      <c r="H45" s="111">
        <v>0.34</v>
      </c>
      <c r="I45" s="111">
        <v>0.34</v>
      </c>
      <c r="J45" s="111">
        <v>0.34</v>
      </c>
      <c r="K45" s="97">
        <v>0.37</v>
      </c>
      <c r="L45" s="111">
        <v>0.37</v>
      </c>
      <c r="M45" s="111">
        <v>0.37</v>
      </c>
      <c r="N45" s="111">
        <v>0.37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6" ref="B47:N47">SUM(B49:B49)</f>
        <v>0.339</v>
      </c>
      <c r="C47" s="215">
        <f t="shared" si="6"/>
        <v>0.339</v>
      </c>
      <c r="D47" s="215">
        <f t="shared" si="6"/>
        <v>0.339</v>
      </c>
      <c r="E47" s="215">
        <f t="shared" si="6"/>
        <v>0.339</v>
      </c>
      <c r="F47" s="215">
        <f t="shared" si="6"/>
        <v>0.339</v>
      </c>
      <c r="G47" s="215">
        <f t="shared" si="6"/>
        <v>0.339</v>
      </c>
      <c r="H47" s="215">
        <f t="shared" si="6"/>
        <v>0.339</v>
      </c>
      <c r="I47" s="215">
        <f t="shared" si="6"/>
        <v>0.339</v>
      </c>
      <c r="J47" s="215">
        <f t="shared" si="6"/>
        <v>0.339</v>
      </c>
      <c r="K47" s="215">
        <f t="shared" si="6"/>
        <v>0.339</v>
      </c>
      <c r="L47" s="215">
        <f t="shared" si="6"/>
        <v>0.339</v>
      </c>
      <c r="M47" s="215">
        <f t="shared" si="6"/>
        <v>0.339</v>
      </c>
      <c r="N47" s="215">
        <f t="shared" si="6"/>
        <v>0.339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123</v>
      </c>
      <c r="B49" s="89">
        <v>0.339</v>
      </c>
      <c r="C49" s="89">
        <v>0.339</v>
      </c>
      <c r="D49" s="89">
        <v>0.339</v>
      </c>
      <c r="E49" s="89">
        <v>0.339</v>
      </c>
      <c r="F49" s="89">
        <v>0.339</v>
      </c>
      <c r="G49" s="89">
        <v>0.339</v>
      </c>
      <c r="H49" s="89">
        <v>0.339</v>
      </c>
      <c r="I49" s="89">
        <v>0.339</v>
      </c>
      <c r="J49" s="89">
        <v>0.339</v>
      </c>
      <c r="K49" s="89">
        <v>0.339</v>
      </c>
      <c r="L49" s="89">
        <v>0.339</v>
      </c>
      <c r="M49" s="89">
        <v>0.339</v>
      </c>
      <c r="N49" s="89">
        <v>0.339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7" ref="B52:N52">IF((B47-B45)&gt;=0,0,IF((B47-B45)&lt;=0,-(B47-B45)))</f>
        <v>0.010999999999999954</v>
      </c>
      <c r="C52" s="41">
        <f t="shared" si="7"/>
        <v>0.010999999999999954</v>
      </c>
      <c r="D52" s="41">
        <f t="shared" si="7"/>
        <v>0.010999999999999954</v>
      </c>
      <c r="E52" s="41">
        <f t="shared" si="7"/>
        <v>0.010999999999999954</v>
      </c>
      <c r="F52" s="41">
        <f t="shared" si="7"/>
        <v>0.0010000000000000009</v>
      </c>
      <c r="G52" s="41">
        <f t="shared" si="7"/>
        <v>0.0010000000000000009</v>
      </c>
      <c r="H52" s="41">
        <f t="shared" si="7"/>
        <v>0.0010000000000000009</v>
      </c>
      <c r="I52" s="41">
        <f>IF((I47-I45)&gt;=0,0,IF((I47-I45)&lt;=0,-(I47-I45)))</f>
        <v>0.0010000000000000009</v>
      </c>
      <c r="J52" s="41">
        <f t="shared" si="7"/>
        <v>0.0010000000000000009</v>
      </c>
      <c r="K52" s="41">
        <f t="shared" si="7"/>
        <v>0.030999999999999972</v>
      </c>
      <c r="L52" s="41">
        <f t="shared" si="7"/>
        <v>0.030999999999999972</v>
      </c>
      <c r="M52" s="80">
        <f t="shared" si="7"/>
        <v>0.030999999999999972</v>
      </c>
      <c r="N52" s="41">
        <f t="shared" si="7"/>
        <v>0.030999999999999972</v>
      </c>
    </row>
  </sheetData>
  <sheetProtection/>
  <mergeCells count="15">
    <mergeCell ref="J18:N18"/>
    <mergeCell ref="B30:E30"/>
    <mergeCell ref="B42:E42"/>
    <mergeCell ref="B18:E18"/>
    <mergeCell ref="F30:J30"/>
    <mergeCell ref="F42:J42"/>
    <mergeCell ref="K30:N30"/>
    <mergeCell ref="K42:N42"/>
    <mergeCell ref="F18:I18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71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0.33</v>
      </c>
      <c r="C9" s="78">
        <v>0.33</v>
      </c>
      <c r="D9" s="78">
        <v>0.33</v>
      </c>
      <c r="E9" s="78">
        <v>0.33</v>
      </c>
      <c r="F9" s="97">
        <v>0.31</v>
      </c>
      <c r="G9" s="78">
        <v>0.31</v>
      </c>
      <c r="H9" s="78">
        <v>0.31</v>
      </c>
      <c r="I9" s="78">
        <v>0.31</v>
      </c>
      <c r="J9" s="97">
        <v>0.33</v>
      </c>
      <c r="K9" s="78">
        <v>0.33</v>
      </c>
      <c r="L9" s="78">
        <v>0.33</v>
      </c>
      <c r="M9" s="78">
        <v>0.33</v>
      </c>
      <c r="N9" s="78">
        <v>0.33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0.243</v>
      </c>
      <c r="C11" s="215">
        <f t="shared" si="0"/>
        <v>0.243</v>
      </c>
      <c r="D11" s="215">
        <f t="shared" si="0"/>
        <v>0.243</v>
      </c>
      <c r="E11" s="215">
        <f t="shared" si="0"/>
        <v>0.243</v>
      </c>
      <c r="F11" s="215">
        <f t="shared" si="0"/>
        <v>0.243</v>
      </c>
      <c r="G11" s="215">
        <f t="shared" si="0"/>
        <v>0.243</v>
      </c>
      <c r="H11" s="215">
        <f t="shared" si="0"/>
        <v>0.243</v>
      </c>
      <c r="I11" s="215">
        <f t="shared" si="0"/>
        <v>0.243</v>
      </c>
      <c r="J11" s="215">
        <f t="shared" si="0"/>
        <v>0.243</v>
      </c>
      <c r="K11" s="215">
        <f t="shared" si="0"/>
        <v>0.243</v>
      </c>
      <c r="L11" s="215">
        <f t="shared" si="0"/>
        <v>0.243</v>
      </c>
      <c r="M11" s="215">
        <f t="shared" si="0"/>
        <v>0.243</v>
      </c>
      <c r="N11" s="215">
        <f>SUM(N13:N13)</f>
        <v>0.243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127</v>
      </c>
      <c r="B13" s="89">
        <v>0.243</v>
      </c>
      <c r="C13" s="89">
        <f>B13</f>
        <v>0.243</v>
      </c>
      <c r="D13" s="89">
        <f aca="true" t="shared" si="1" ref="D13:N13">C13</f>
        <v>0.243</v>
      </c>
      <c r="E13" s="89">
        <f t="shared" si="1"/>
        <v>0.243</v>
      </c>
      <c r="F13" s="89">
        <f t="shared" si="1"/>
        <v>0.243</v>
      </c>
      <c r="G13" s="89">
        <f t="shared" si="1"/>
        <v>0.243</v>
      </c>
      <c r="H13" s="89">
        <f t="shared" si="1"/>
        <v>0.243</v>
      </c>
      <c r="I13" s="89">
        <f t="shared" si="1"/>
        <v>0.243</v>
      </c>
      <c r="J13" s="89">
        <f t="shared" si="1"/>
        <v>0.243</v>
      </c>
      <c r="K13" s="89">
        <f t="shared" si="1"/>
        <v>0.243</v>
      </c>
      <c r="L13" s="89">
        <f t="shared" si="1"/>
        <v>0.243</v>
      </c>
      <c r="M13" s="89">
        <f t="shared" si="1"/>
        <v>0.243</v>
      </c>
      <c r="N13" s="89">
        <f t="shared" si="1"/>
        <v>0.243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0.08700000000000002</v>
      </c>
      <c r="C16" s="33">
        <f aca="true" t="shared" si="2" ref="C16:N16">IF((C11-C9)&gt;=0,0,IF((C11-C9)&lt;=0,-(C11-C9)))</f>
        <v>0.08700000000000002</v>
      </c>
      <c r="D16" s="33">
        <f t="shared" si="2"/>
        <v>0.08700000000000002</v>
      </c>
      <c r="E16" s="33">
        <f t="shared" si="2"/>
        <v>0.08700000000000002</v>
      </c>
      <c r="F16" s="33">
        <f t="shared" si="2"/>
        <v>0.067</v>
      </c>
      <c r="G16" s="33">
        <f t="shared" si="2"/>
        <v>0.067</v>
      </c>
      <c r="H16" s="33">
        <f t="shared" si="2"/>
        <v>0.067</v>
      </c>
      <c r="I16" s="33">
        <f t="shared" si="2"/>
        <v>0.067</v>
      </c>
      <c r="J16" s="33">
        <f t="shared" si="2"/>
        <v>0.08700000000000002</v>
      </c>
      <c r="K16" s="33">
        <f t="shared" si="2"/>
        <v>0.08700000000000002</v>
      </c>
      <c r="L16" s="33">
        <f t="shared" si="2"/>
        <v>0.08700000000000002</v>
      </c>
      <c r="M16" s="33">
        <f t="shared" si="2"/>
        <v>0.08700000000000002</v>
      </c>
      <c r="N16" s="262">
        <f t="shared" si="2"/>
        <v>0.08700000000000002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0.23</v>
      </c>
      <c r="C21" s="78">
        <v>0.23</v>
      </c>
      <c r="D21" s="78">
        <v>0.23</v>
      </c>
      <c r="E21" s="78">
        <v>0.23</v>
      </c>
      <c r="F21" s="97">
        <v>0.29</v>
      </c>
      <c r="G21" s="78">
        <v>0.29</v>
      </c>
      <c r="H21" s="78">
        <v>0.29</v>
      </c>
      <c r="I21" s="78">
        <v>0.29</v>
      </c>
      <c r="J21" s="97">
        <v>0.32</v>
      </c>
      <c r="K21" s="78">
        <v>0.32</v>
      </c>
      <c r="L21" s="78">
        <v>0.32</v>
      </c>
      <c r="M21" s="78">
        <v>0.32</v>
      </c>
      <c r="N21" s="78">
        <v>0.32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0.243</v>
      </c>
      <c r="C23" s="215">
        <f t="shared" si="3"/>
        <v>0.243</v>
      </c>
      <c r="D23" s="215">
        <f t="shared" si="3"/>
        <v>0.243</v>
      </c>
      <c r="E23" s="215">
        <f t="shared" si="3"/>
        <v>0.243</v>
      </c>
      <c r="F23" s="215">
        <f t="shared" si="3"/>
        <v>0.243</v>
      </c>
      <c r="G23" s="215">
        <f t="shared" si="3"/>
        <v>0.243</v>
      </c>
      <c r="H23" s="215">
        <f t="shared" si="3"/>
        <v>0.243</v>
      </c>
      <c r="I23" s="215">
        <f t="shared" si="3"/>
        <v>0.243</v>
      </c>
      <c r="J23" s="215">
        <f t="shared" si="3"/>
        <v>0.243</v>
      </c>
      <c r="K23" s="215">
        <f t="shared" si="3"/>
        <v>0.243</v>
      </c>
      <c r="L23" s="215">
        <f t="shared" si="3"/>
        <v>0.243</v>
      </c>
      <c r="M23" s="215">
        <f t="shared" si="3"/>
        <v>0.243</v>
      </c>
      <c r="N23" s="215">
        <f t="shared" si="3"/>
        <v>0.243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127</v>
      </c>
      <c r="B25" s="89">
        <v>0.243</v>
      </c>
      <c r="C25" s="89">
        <f>B25</f>
        <v>0.243</v>
      </c>
      <c r="D25" s="89">
        <f aca="true" t="shared" si="4" ref="D25:N25">C25</f>
        <v>0.243</v>
      </c>
      <c r="E25" s="89">
        <f t="shared" si="4"/>
        <v>0.243</v>
      </c>
      <c r="F25" s="89">
        <f t="shared" si="4"/>
        <v>0.243</v>
      </c>
      <c r="G25" s="89">
        <f t="shared" si="4"/>
        <v>0.243</v>
      </c>
      <c r="H25" s="89">
        <f t="shared" si="4"/>
        <v>0.243</v>
      </c>
      <c r="I25" s="89">
        <f t="shared" si="4"/>
        <v>0.243</v>
      </c>
      <c r="J25" s="89">
        <f t="shared" si="4"/>
        <v>0.243</v>
      </c>
      <c r="K25" s="89">
        <f t="shared" si="4"/>
        <v>0.243</v>
      </c>
      <c r="L25" s="89">
        <f t="shared" si="4"/>
        <v>0.243</v>
      </c>
      <c r="M25" s="89">
        <f t="shared" si="4"/>
        <v>0.243</v>
      </c>
      <c r="N25" s="89">
        <f t="shared" si="4"/>
        <v>0.243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0.046999999999999986</v>
      </c>
      <c r="G28" s="33">
        <f t="shared" si="5"/>
        <v>0.046999999999999986</v>
      </c>
      <c r="H28" s="33">
        <f t="shared" si="5"/>
        <v>0.046999999999999986</v>
      </c>
      <c r="I28" s="33">
        <f t="shared" si="5"/>
        <v>0.046999999999999986</v>
      </c>
      <c r="J28" s="33">
        <f t="shared" si="5"/>
        <v>0.07700000000000001</v>
      </c>
      <c r="K28" s="33">
        <f t="shared" si="5"/>
        <v>0.07700000000000001</v>
      </c>
      <c r="L28" s="33">
        <f t="shared" si="5"/>
        <v>0.07700000000000001</v>
      </c>
      <c r="M28" s="85">
        <f t="shared" si="5"/>
        <v>0.07700000000000001</v>
      </c>
      <c r="N28" s="33">
        <f t="shared" si="5"/>
        <v>0.07700000000000001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0.26</v>
      </c>
      <c r="C33" s="78">
        <v>0.26</v>
      </c>
      <c r="D33" s="78">
        <v>0.26</v>
      </c>
      <c r="E33" s="78">
        <v>0.26</v>
      </c>
      <c r="F33" s="97">
        <v>0.35</v>
      </c>
      <c r="G33" s="78">
        <v>0.35</v>
      </c>
      <c r="H33" s="78">
        <v>0.35</v>
      </c>
      <c r="I33" s="78">
        <v>0.35</v>
      </c>
      <c r="J33" s="78">
        <v>0.35</v>
      </c>
      <c r="K33" s="97">
        <v>0.34</v>
      </c>
      <c r="L33" s="78">
        <v>0.34</v>
      </c>
      <c r="M33" s="78">
        <v>0.34</v>
      </c>
      <c r="N33" s="78">
        <v>0.34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0.243</v>
      </c>
      <c r="C35" s="215">
        <f t="shared" si="6"/>
        <v>0.243</v>
      </c>
      <c r="D35" s="215">
        <f t="shared" si="6"/>
        <v>0.243</v>
      </c>
      <c r="E35" s="215">
        <f t="shared" si="6"/>
        <v>0.243</v>
      </c>
      <c r="F35" s="215">
        <f t="shared" si="6"/>
        <v>0.243</v>
      </c>
      <c r="G35" s="215">
        <f t="shared" si="6"/>
        <v>0.243</v>
      </c>
      <c r="H35" s="215">
        <f t="shared" si="6"/>
        <v>0.243</v>
      </c>
      <c r="I35" s="215">
        <f t="shared" si="6"/>
        <v>0.243</v>
      </c>
      <c r="J35" s="215">
        <f t="shared" si="6"/>
        <v>0.243</v>
      </c>
      <c r="K35" s="215">
        <f t="shared" si="6"/>
        <v>0.243</v>
      </c>
      <c r="L35" s="215">
        <f t="shared" si="6"/>
        <v>0.243</v>
      </c>
      <c r="M35" s="215">
        <f t="shared" si="6"/>
        <v>0.243</v>
      </c>
      <c r="N35" s="215">
        <f t="shared" si="6"/>
        <v>0.243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127</v>
      </c>
      <c r="B37" s="89">
        <v>0.243</v>
      </c>
      <c r="C37" s="89">
        <f>B37</f>
        <v>0.243</v>
      </c>
      <c r="D37" s="89">
        <f aca="true" t="shared" si="7" ref="D37:N37">C37</f>
        <v>0.243</v>
      </c>
      <c r="E37" s="89">
        <f t="shared" si="7"/>
        <v>0.243</v>
      </c>
      <c r="F37" s="89">
        <f t="shared" si="7"/>
        <v>0.243</v>
      </c>
      <c r="G37" s="89">
        <f t="shared" si="7"/>
        <v>0.243</v>
      </c>
      <c r="H37" s="89">
        <f t="shared" si="7"/>
        <v>0.243</v>
      </c>
      <c r="I37" s="89">
        <f t="shared" si="7"/>
        <v>0.243</v>
      </c>
      <c r="J37" s="89">
        <f t="shared" si="7"/>
        <v>0.243</v>
      </c>
      <c r="K37" s="89">
        <f t="shared" si="7"/>
        <v>0.243</v>
      </c>
      <c r="L37" s="89">
        <f t="shared" si="7"/>
        <v>0.243</v>
      </c>
      <c r="M37" s="89">
        <f t="shared" si="7"/>
        <v>0.243</v>
      </c>
      <c r="N37" s="89">
        <f t="shared" si="7"/>
        <v>0.243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0.017000000000000015</v>
      </c>
      <c r="C40" s="33">
        <f t="shared" si="8"/>
        <v>0.017000000000000015</v>
      </c>
      <c r="D40" s="33">
        <f t="shared" si="8"/>
        <v>0.017000000000000015</v>
      </c>
      <c r="E40" s="33">
        <f t="shared" si="8"/>
        <v>0.017000000000000015</v>
      </c>
      <c r="F40" s="33">
        <f t="shared" si="8"/>
        <v>0.10699999999999998</v>
      </c>
      <c r="G40" s="33">
        <f t="shared" si="8"/>
        <v>0.10699999999999998</v>
      </c>
      <c r="H40" s="33">
        <f t="shared" si="8"/>
        <v>0.10699999999999998</v>
      </c>
      <c r="I40" s="33">
        <f t="shared" si="8"/>
        <v>0.10699999999999998</v>
      </c>
      <c r="J40" s="33">
        <f t="shared" si="8"/>
        <v>0.10699999999999998</v>
      </c>
      <c r="K40" s="33">
        <f t="shared" si="8"/>
        <v>0.09700000000000003</v>
      </c>
      <c r="L40" s="33">
        <f t="shared" si="8"/>
        <v>0.09700000000000003</v>
      </c>
      <c r="M40" s="85">
        <f t="shared" si="8"/>
        <v>0.09700000000000003</v>
      </c>
      <c r="N40" s="33">
        <f t="shared" si="8"/>
        <v>0.09700000000000003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300" t="s">
        <v>83</v>
      </c>
      <c r="L42" s="301"/>
      <c r="M42" s="301"/>
      <c r="N42" s="302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0.34</v>
      </c>
      <c r="C45" s="78">
        <v>0.34</v>
      </c>
      <c r="D45" s="78">
        <v>0.34</v>
      </c>
      <c r="E45" s="78">
        <v>0.34</v>
      </c>
      <c r="F45" s="97">
        <v>0.33</v>
      </c>
      <c r="G45" s="78">
        <v>0.33</v>
      </c>
      <c r="H45" s="111">
        <v>0.33</v>
      </c>
      <c r="I45" s="111">
        <v>0.33</v>
      </c>
      <c r="J45" s="111">
        <v>0.33</v>
      </c>
      <c r="K45" s="97">
        <v>0.33</v>
      </c>
      <c r="L45" s="111">
        <v>0.33</v>
      </c>
      <c r="M45" s="111">
        <v>0.33</v>
      </c>
      <c r="N45" s="111">
        <v>0.33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0.243</v>
      </c>
      <c r="C47" s="215">
        <f t="shared" si="9"/>
        <v>0.243</v>
      </c>
      <c r="D47" s="215">
        <f t="shared" si="9"/>
        <v>0.243</v>
      </c>
      <c r="E47" s="215">
        <f t="shared" si="9"/>
        <v>0.243</v>
      </c>
      <c r="F47" s="215">
        <f t="shared" si="9"/>
        <v>0.243</v>
      </c>
      <c r="G47" s="215">
        <f t="shared" si="9"/>
        <v>0.243</v>
      </c>
      <c r="H47" s="215">
        <f t="shared" si="9"/>
        <v>0.243</v>
      </c>
      <c r="I47" s="215">
        <f t="shared" si="9"/>
        <v>0.243</v>
      </c>
      <c r="J47" s="215">
        <f t="shared" si="9"/>
        <v>0.243</v>
      </c>
      <c r="K47" s="215">
        <f t="shared" si="9"/>
        <v>0.243</v>
      </c>
      <c r="L47" s="215">
        <f t="shared" si="9"/>
        <v>0.243</v>
      </c>
      <c r="M47" s="215">
        <f t="shared" si="9"/>
        <v>0.243</v>
      </c>
      <c r="N47" s="215">
        <f t="shared" si="9"/>
        <v>0.243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127</v>
      </c>
      <c r="B49" s="89">
        <v>0.243</v>
      </c>
      <c r="C49" s="89">
        <f>B49</f>
        <v>0.243</v>
      </c>
      <c r="D49" s="89">
        <f aca="true" t="shared" si="10" ref="D49:N49">C49</f>
        <v>0.243</v>
      </c>
      <c r="E49" s="89">
        <f t="shared" si="10"/>
        <v>0.243</v>
      </c>
      <c r="F49" s="89">
        <f t="shared" si="10"/>
        <v>0.243</v>
      </c>
      <c r="G49" s="89">
        <f t="shared" si="10"/>
        <v>0.243</v>
      </c>
      <c r="H49" s="89">
        <f t="shared" si="10"/>
        <v>0.243</v>
      </c>
      <c r="I49" s="89">
        <f t="shared" si="10"/>
        <v>0.243</v>
      </c>
      <c r="J49" s="89">
        <f t="shared" si="10"/>
        <v>0.243</v>
      </c>
      <c r="K49" s="89">
        <f t="shared" si="10"/>
        <v>0.243</v>
      </c>
      <c r="L49" s="89">
        <f t="shared" si="10"/>
        <v>0.243</v>
      </c>
      <c r="M49" s="89">
        <f t="shared" si="10"/>
        <v>0.243</v>
      </c>
      <c r="N49" s="89">
        <f t="shared" si="10"/>
        <v>0.243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0.09700000000000003</v>
      </c>
      <c r="C52" s="41">
        <f t="shared" si="11"/>
        <v>0.09700000000000003</v>
      </c>
      <c r="D52" s="41">
        <f t="shared" si="11"/>
        <v>0.09700000000000003</v>
      </c>
      <c r="E52" s="41">
        <f t="shared" si="11"/>
        <v>0.09700000000000003</v>
      </c>
      <c r="F52" s="41">
        <f t="shared" si="11"/>
        <v>0.08700000000000002</v>
      </c>
      <c r="G52" s="41">
        <f t="shared" si="11"/>
        <v>0.08700000000000002</v>
      </c>
      <c r="H52" s="41">
        <f t="shared" si="11"/>
        <v>0.08700000000000002</v>
      </c>
      <c r="I52" s="41">
        <f t="shared" si="11"/>
        <v>0.08700000000000002</v>
      </c>
      <c r="J52" s="41">
        <f t="shared" si="11"/>
        <v>0.08700000000000002</v>
      </c>
      <c r="K52" s="41">
        <f t="shared" si="11"/>
        <v>0.08700000000000002</v>
      </c>
      <c r="L52" s="41">
        <f t="shared" si="11"/>
        <v>0.08700000000000002</v>
      </c>
      <c r="M52" s="41">
        <f t="shared" si="11"/>
        <v>0.08700000000000002</v>
      </c>
      <c r="N52" s="41">
        <f t="shared" si="11"/>
        <v>0.08700000000000002</v>
      </c>
    </row>
  </sheetData>
  <sheetProtection/>
  <mergeCells count="15">
    <mergeCell ref="J18:N18"/>
    <mergeCell ref="B30:E30"/>
    <mergeCell ref="B42:E42"/>
    <mergeCell ref="B18:E18"/>
    <mergeCell ref="F30:J30"/>
    <mergeCell ref="F42:J42"/>
    <mergeCell ref="K30:N30"/>
    <mergeCell ref="K42:N42"/>
    <mergeCell ref="F18:I18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70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179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6"/>
      <c r="N8" s="66"/>
    </row>
    <row r="9" spans="1:14" s="63" customFormat="1" ht="12.75">
      <c r="A9" s="77" t="s">
        <v>8</v>
      </c>
      <c r="B9" s="97">
        <v>0.27</v>
      </c>
      <c r="C9" s="78">
        <v>0.27</v>
      </c>
      <c r="D9" s="78">
        <v>0.27</v>
      </c>
      <c r="E9" s="78">
        <v>0.27</v>
      </c>
      <c r="F9" s="97">
        <v>0.29</v>
      </c>
      <c r="G9" s="78">
        <v>0.29</v>
      </c>
      <c r="H9" s="78">
        <v>0.29</v>
      </c>
      <c r="I9" s="78">
        <v>0.29</v>
      </c>
      <c r="J9" s="97">
        <v>0.26</v>
      </c>
      <c r="K9" s="78">
        <v>0.26</v>
      </c>
      <c r="L9" s="78">
        <v>0.26</v>
      </c>
      <c r="M9" s="78">
        <v>0.26</v>
      </c>
      <c r="N9" s="78">
        <v>0.26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0.24</v>
      </c>
      <c r="C11" s="215">
        <f t="shared" si="0"/>
        <v>0.24</v>
      </c>
      <c r="D11" s="215">
        <f t="shared" si="0"/>
        <v>0.24</v>
      </c>
      <c r="E11" s="215">
        <f t="shared" si="0"/>
        <v>0.24</v>
      </c>
      <c r="F11" s="215">
        <f t="shared" si="0"/>
        <v>0.24</v>
      </c>
      <c r="G11" s="215">
        <f t="shared" si="0"/>
        <v>0.24</v>
      </c>
      <c r="H11" s="215">
        <f t="shared" si="0"/>
        <v>0.24</v>
      </c>
      <c r="I11" s="215">
        <f t="shared" si="0"/>
        <v>0.24</v>
      </c>
      <c r="J11" s="215">
        <f t="shared" si="0"/>
        <v>0.24</v>
      </c>
      <c r="K11" s="215">
        <f t="shared" si="0"/>
        <v>0.24</v>
      </c>
      <c r="L11" s="215">
        <f t="shared" si="0"/>
        <v>0.24</v>
      </c>
      <c r="M11" s="215">
        <f t="shared" si="0"/>
        <v>0.24</v>
      </c>
      <c r="N11" s="215">
        <f>SUM(N13:N13)</f>
        <v>0.24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126</v>
      </c>
      <c r="B13" s="89">
        <v>0.24</v>
      </c>
      <c r="C13" s="89">
        <f>B13</f>
        <v>0.24</v>
      </c>
      <c r="D13" s="89">
        <f aca="true" t="shared" si="1" ref="D13:N13">C13</f>
        <v>0.24</v>
      </c>
      <c r="E13" s="89">
        <f t="shared" si="1"/>
        <v>0.24</v>
      </c>
      <c r="F13" s="89">
        <f t="shared" si="1"/>
        <v>0.24</v>
      </c>
      <c r="G13" s="89">
        <f t="shared" si="1"/>
        <v>0.24</v>
      </c>
      <c r="H13" s="89">
        <f t="shared" si="1"/>
        <v>0.24</v>
      </c>
      <c r="I13" s="89">
        <f t="shared" si="1"/>
        <v>0.24</v>
      </c>
      <c r="J13" s="89">
        <f t="shared" si="1"/>
        <v>0.24</v>
      </c>
      <c r="K13" s="89">
        <f t="shared" si="1"/>
        <v>0.24</v>
      </c>
      <c r="L13" s="89">
        <f t="shared" si="1"/>
        <v>0.24</v>
      </c>
      <c r="M13" s="89">
        <f t="shared" si="1"/>
        <v>0.24</v>
      </c>
      <c r="N13" s="89">
        <f t="shared" si="1"/>
        <v>0.24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0.030000000000000027</v>
      </c>
      <c r="C16" s="33">
        <f aca="true" t="shared" si="2" ref="C16:N16">IF((C11-C9)&gt;=0,0,IF((C11-C9)&lt;=0,-(C11-C9)))</f>
        <v>0.030000000000000027</v>
      </c>
      <c r="D16" s="33">
        <f t="shared" si="2"/>
        <v>0.030000000000000027</v>
      </c>
      <c r="E16" s="33">
        <f t="shared" si="2"/>
        <v>0.030000000000000027</v>
      </c>
      <c r="F16" s="33">
        <f t="shared" si="2"/>
        <v>0.04999999999999999</v>
      </c>
      <c r="G16" s="33">
        <f t="shared" si="2"/>
        <v>0.04999999999999999</v>
      </c>
      <c r="H16" s="33">
        <f t="shared" si="2"/>
        <v>0.04999999999999999</v>
      </c>
      <c r="I16" s="33">
        <f t="shared" si="2"/>
        <v>0.04999999999999999</v>
      </c>
      <c r="J16" s="33">
        <f t="shared" si="2"/>
        <v>0.020000000000000018</v>
      </c>
      <c r="K16" s="33">
        <f t="shared" si="2"/>
        <v>0.020000000000000018</v>
      </c>
      <c r="L16" s="33">
        <f t="shared" si="2"/>
        <v>0.020000000000000018</v>
      </c>
      <c r="M16" s="34">
        <f t="shared" si="2"/>
        <v>0.020000000000000018</v>
      </c>
      <c r="N16" s="34">
        <f t="shared" si="2"/>
        <v>0.020000000000000018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0.29</v>
      </c>
      <c r="C21" s="78">
        <v>0.29</v>
      </c>
      <c r="D21" s="78">
        <v>0.29</v>
      </c>
      <c r="E21" s="78">
        <v>0.29</v>
      </c>
      <c r="F21" s="97">
        <v>0.26</v>
      </c>
      <c r="G21" s="78">
        <v>0.26</v>
      </c>
      <c r="H21" s="78">
        <v>0.26</v>
      </c>
      <c r="I21" s="78">
        <v>0.26</v>
      </c>
      <c r="J21" s="97">
        <v>0.29</v>
      </c>
      <c r="K21" s="78">
        <v>0.29</v>
      </c>
      <c r="L21" s="78">
        <v>0.29</v>
      </c>
      <c r="M21" s="78">
        <v>0.29</v>
      </c>
      <c r="N21" s="78">
        <v>0.29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0.24</v>
      </c>
      <c r="C23" s="215">
        <f t="shared" si="3"/>
        <v>0.24</v>
      </c>
      <c r="D23" s="215">
        <f t="shared" si="3"/>
        <v>0.24</v>
      </c>
      <c r="E23" s="215">
        <f t="shared" si="3"/>
        <v>0.24</v>
      </c>
      <c r="F23" s="215">
        <f t="shared" si="3"/>
        <v>0.24</v>
      </c>
      <c r="G23" s="215">
        <f t="shared" si="3"/>
        <v>0.24</v>
      </c>
      <c r="H23" s="215">
        <f t="shared" si="3"/>
        <v>0.24</v>
      </c>
      <c r="I23" s="215">
        <f t="shared" si="3"/>
        <v>0.24</v>
      </c>
      <c r="J23" s="215">
        <f t="shared" si="3"/>
        <v>0.24</v>
      </c>
      <c r="K23" s="215">
        <f t="shared" si="3"/>
        <v>0.24</v>
      </c>
      <c r="L23" s="215">
        <f t="shared" si="3"/>
        <v>0.24</v>
      </c>
      <c r="M23" s="215">
        <f t="shared" si="3"/>
        <v>0.24</v>
      </c>
      <c r="N23" s="215">
        <f t="shared" si="3"/>
        <v>0.24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126</v>
      </c>
      <c r="B25" s="89">
        <v>0.24</v>
      </c>
      <c r="C25" s="89">
        <f>B25</f>
        <v>0.24</v>
      </c>
      <c r="D25" s="89">
        <f aca="true" t="shared" si="4" ref="D25:N25">C25</f>
        <v>0.24</v>
      </c>
      <c r="E25" s="89">
        <f t="shared" si="4"/>
        <v>0.24</v>
      </c>
      <c r="F25" s="89">
        <f t="shared" si="4"/>
        <v>0.24</v>
      </c>
      <c r="G25" s="89">
        <f t="shared" si="4"/>
        <v>0.24</v>
      </c>
      <c r="H25" s="89">
        <f t="shared" si="4"/>
        <v>0.24</v>
      </c>
      <c r="I25" s="89">
        <f t="shared" si="4"/>
        <v>0.24</v>
      </c>
      <c r="J25" s="89">
        <f t="shared" si="4"/>
        <v>0.24</v>
      </c>
      <c r="K25" s="89">
        <f t="shared" si="4"/>
        <v>0.24</v>
      </c>
      <c r="L25" s="89">
        <f t="shared" si="4"/>
        <v>0.24</v>
      </c>
      <c r="M25" s="89">
        <f t="shared" si="4"/>
        <v>0.24</v>
      </c>
      <c r="N25" s="89">
        <f t="shared" si="4"/>
        <v>0.24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0.04999999999999999</v>
      </c>
      <c r="C28" s="33">
        <f t="shared" si="5"/>
        <v>0.04999999999999999</v>
      </c>
      <c r="D28" s="33">
        <f t="shared" si="5"/>
        <v>0.04999999999999999</v>
      </c>
      <c r="E28" s="33">
        <f t="shared" si="5"/>
        <v>0.04999999999999999</v>
      </c>
      <c r="F28" s="33">
        <f t="shared" si="5"/>
        <v>0.020000000000000018</v>
      </c>
      <c r="G28" s="33">
        <f t="shared" si="5"/>
        <v>0.020000000000000018</v>
      </c>
      <c r="H28" s="33">
        <f t="shared" si="5"/>
        <v>0.020000000000000018</v>
      </c>
      <c r="I28" s="33">
        <f t="shared" si="5"/>
        <v>0.020000000000000018</v>
      </c>
      <c r="J28" s="33">
        <f t="shared" si="5"/>
        <v>0.04999999999999999</v>
      </c>
      <c r="K28" s="33">
        <f t="shared" si="5"/>
        <v>0.04999999999999999</v>
      </c>
      <c r="L28" s="33">
        <f t="shared" si="5"/>
        <v>0.04999999999999999</v>
      </c>
      <c r="M28" s="85">
        <f t="shared" si="5"/>
        <v>0.04999999999999999</v>
      </c>
      <c r="N28" s="33">
        <f t="shared" si="5"/>
        <v>0.04999999999999999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0.27</v>
      </c>
      <c r="C33" s="78">
        <v>0.27</v>
      </c>
      <c r="D33" s="78">
        <v>0.27</v>
      </c>
      <c r="E33" s="78">
        <v>0.27</v>
      </c>
      <c r="F33" s="97">
        <v>0.3</v>
      </c>
      <c r="G33" s="78">
        <v>0.3</v>
      </c>
      <c r="H33" s="78">
        <v>0.3</v>
      </c>
      <c r="I33" s="78">
        <v>0.3</v>
      </c>
      <c r="J33" s="78">
        <v>0.3</v>
      </c>
      <c r="K33" s="97">
        <v>0.3</v>
      </c>
      <c r="L33" s="78">
        <v>0.3</v>
      </c>
      <c r="M33" s="78">
        <v>0.3</v>
      </c>
      <c r="N33" s="78">
        <v>0.3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0.24</v>
      </c>
      <c r="C35" s="215">
        <f t="shared" si="6"/>
        <v>0.24</v>
      </c>
      <c r="D35" s="215">
        <f t="shared" si="6"/>
        <v>0.24</v>
      </c>
      <c r="E35" s="215">
        <f t="shared" si="6"/>
        <v>0.24</v>
      </c>
      <c r="F35" s="215">
        <f t="shared" si="6"/>
        <v>0.24</v>
      </c>
      <c r="G35" s="215">
        <f t="shared" si="6"/>
        <v>0.24</v>
      </c>
      <c r="H35" s="215">
        <f t="shared" si="6"/>
        <v>0.24</v>
      </c>
      <c r="I35" s="215">
        <f t="shared" si="6"/>
        <v>0.24</v>
      </c>
      <c r="J35" s="215">
        <f t="shared" si="6"/>
        <v>0.24</v>
      </c>
      <c r="K35" s="215">
        <f t="shared" si="6"/>
        <v>0.24</v>
      </c>
      <c r="L35" s="215">
        <f t="shared" si="6"/>
        <v>0.24</v>
      </c>
      <c r="M35" s="215">
        <f t="shared" si="6"/>
        <v>0.24</v>
      </c>
      <c r="N35" s="215">
        <f t="shared" si="6"/>
        <v>0.24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126</v>
      </c>
      <c r="B37" s="89">
        <v>0.24</v>
      </c>
      <c r="C37" s="89">
        <f>B37</f>
        <v>0.24</v>
      </c>
      <c r="D37" s="89">
        <f aca="true" t="shared" si="7" ref="D37:N37">C37</f>
        <v>0.24</v>
      </c>
      <c r="E37" s="89">
        <f t="shared" si="7"/>
        <v>0.24</v>
      </c>
      <c r="F37" s="89">
        <f t="shared" si="7"/>
        <v>0.24</v>
      </c>
      <c r="G37" s="89">
        <f t="shared" si="7"/>
        <v>0.24</v>
      </c>
      <c r="H37" s="89">
        <f t="shared" si="7"/>
        <v>0.24</v>
      </c>
      <c r="I37" s="89">
        <f t="shared" si="7"/>
        <v>0.24</v>
      </c>
      <c r="J37" s="89">
        <f t="shared" si="7"/>
        <v>0.24</v>
      </c>
      <c r="K37" s="89">
        <f t="shared" si="7"/>
        <v>0.24</v>
      </c>
      <c r="L37" s="89">
        <f t="shared" si="7"/>
        <v>0.24</v>
      </c>
      <c r="M37" s="89">
        <f t="shared" si="7"/>
        <v>0.24</v>
      </c>
      <c r="N37" s="89">
        <f t="shared" si="7"/>
        <v>0.24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0.030000000000000027</v>
      </c>
      <c r="C40" s="33">
        <f t="shared" si="8"/>
        <v>0.030000000000000027</v>
      </c>
      <c r="D40" s="33">
        <f t="shared" si="8"/>
        <v>0.030000000000000027</v>
      </c>
      <c r="E40" s="33">
        <f t="shared" si="8"/>
        <v>0.030000000000000027</v>
      </c>
      <c r="F40" s="33">
        <f t="shared" si="8"/>
        <v>0.06</v>
      </c>
      <c r="G40" s="33">
        <f t="shared" si="8"/>
        <v>0.06</v>
      </c>
      <c r="H40" s="33">
        <f t="shared" si="8"/>
        <v>0.06</v>
      </c>
      <c r="I40" s="33">
        <f t="shared" si="8"/>
        <v>0.06</v>
      </c>
      <c r="J40" s="33">
        <f t="shared" si="8"/>
        <v>0.06</v>
      </c>
      <c r="K40" s="33">
        <f t="shared" si="8"/>
        <v>0.06</v>
      </c>
      <c r="L40" s="33">
        <f t="shared" si="8"/>
        <v>0.06</v>
      </c>
      <c r="M40" s="85">
        <f t="shared" si="8"/>
        <v>0.06</v>
      </c>
      <c r="N40" s="33">
        <f t="shared" si="8"/>
        <v>0.06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0.28</v>
      </c>
      <c r="C45" s="78">
        <v>0.28</v>
      </c>
      <c r="D45" s="78">
        <v>0.28</v>
      </c>
      <c r="E45" s="78">
        <v>0.28</v>
      </c>
      <c r="F45" s="97">
        <v>0.27</v>
      </c>
      <c r="G45" s="78">
        <v>0.27</v>
      </c>
      <c r="H45" s="111">
        <v>0.27</v>
      </c>
      <c r="I45" s="111">
        <v>0.27</v>
      </c>
      <c r="J45" s="111">
        <v>0.27</v>
      </c>
      <c r="K45" s="97">
        <v>0.28</v>
      </c>
      <c r="L45" s="111">
        <v>0.28</v>
      </c>
      <c r="M45" s="111">
        <v>0.28</v>
      </c>
      <c r="N45" s="111">
        <v>0.28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0.24</v>
      </c>
      <c r="C47" s="215">
        <f t="shared" si="9"/>
        <v>0.24</v>
      </c>
      <c r="D47" s="215">
        <f t="shared" si="9"/>
        <v>0.24</v>
      </c>
      <c r="E47" s="215">
        <f t="shared" si="9"/>
        <v>0.24</v>
      </c>
      <c r="F47" s="215">
        <f t="shared" si="9"/>
        <v>0.24</v>
      </c>
      <c r="G47" s="215">
        <f t="shared" si="9"/>
        <v>0.24</v>
      </c>
      <c r="H47" s="215">
        <f t="shared" si="9"/>
        <v>0.24</v>
      </c>
      <c r="I47" s="215">
        <f t="shared" si="9"/>
        <v>0.24</v>
      </c>
      <c r="J47" s="215">
        <f t="shared" si="9"/>
        <v>0.24</v>
      </c>
      <c r="K47" s="215">
        <f t="shared" si="9"/>
        <v>0.24</v>
      </c>
      <c r="L47" s="215">
        <f t="shared" si="9"/>
        <v>0.24</v>
      </c>
      <c r="M47" s="215">
        <f t="shared" si="9"/>
        <v>0.24</v>
      </c>
      <c r="N47" s="215">
        <f t="shared" si="9"/>
        <v>0.24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126</v>
      </c>
      <c r="B49" s="89">
        <v>0.24</v>
      </c>
      <c r="C49" s="89">
        <f>B49</f>
        <v>0.24</v>
      </c>
      <c r="D49" s="89">
        <f aca="true" t="shared" si="10" ref="D49:N49">C49</f>
        <v>0.24</v>
      </c>
      <c r="E49" s="89">
        <f t="shared" si="10"/>
        <v>0.24</v>
      </c>
      <c r="F49" s="89">
        <f t="shared" si="10"/>
        <v>0.24</v>
      </c>
      <c r="G49" s="89">
        <f t="shared" si="10"/>
        <v>0.24</v>
      </c>
      <c r="H49" s="89">
        <f t="shared" si="10"/>
        <v>0.24</v>
      </c>
      <c r="I49" s="89">
        <f t="shared" si="10"/>
        <v>0.24</v>
      </c>
      <c r="J49" s="89">
        <f t="shared" si="10"/>
        <v>0.24</v>
      </c>
      <c r="K49" s="89">
        <f t="shared" si="10"/>
        <v>0.24</v>
      </c>
      <c r="L49" s="89">
        <f t="shared" si="10"/>
        <v>0.24</v>
      </c>
      <c r="M49" s="89">
        <f t="shared" si="10"/>
        <v>0.24</v>
      </c>
      <c r="N49" s="89">
        <f t="shared" si="10"/>
        <v>0.24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0.040000000000000036</v>
      </c>
      <c r="C52" s="41">
        <f t="shared" si="11"/>
        <v>0.040000000000000036</v>
      </c>
      <c r="D52" s="41">
        <f t="shared" si="11"/>
        <v>0.040000000000000036</v>
      </c>
      <c r="E52" s="41">
        <f t="shared" si="11"/>
        <v>0.040000000000000036</v>
      </c>
      <c r="F52" s="41">
        <f t="shared" si="11"/>
        <v>0.030000000000000027</v>
      </c>
      <c r="G52" s="41">
        <f t="shared" si="11"/>
        <v>0.030000000000000027</v>
      </c>
      <c r="H52" s="41">
        <f t="shared" si="11"/>
        <v>0.030000000000000027</v>
      </c>
      <c r="I52" s="41">
        <f>IF((I47-I45)&gt;=0,0,IF((I47-I45)&lt;=0,-(I47-I45)))</f>
        <v>0.030000000000000027</v>
      </c>
      <c r="J52" s="41">
        <f t="shared" si="11"/>
        <v>0.030000000000000027</v>
      </c>
      <c r="K52" s="41">
        <f t="shared" si="11"/>
        <v>0.040000000000000036</v>
      </c>
      <c r="L52" s="41">
        <f t="shared" si="11"/>
        <v>0.040000000000000036</v>
      </c>
      <c r="M52" s="80">
        <f t="shared" si="11"/>
        <v>0.040000000000000036</v>
      </c>
      <c r="N52" s="41">
        <f t="shared" si="11"/>
        <v>0.040000000000000036</v>
      </c>
    </row>
  </sheetData>
  <sheetProtection/>
  <mergeCells count="15">
    <mergeCell ref="B30:E30"/>
    <mergeCell ref="B42:E42"/>
    <mergeCell ref="J18:N18"/>
    <mergeCell ref="B18:E18"/>
    <mergeCell ref="F30:J30"/>
    <mergeCell ref="F42:J42"/>
    <mergeCell ref="K30:N30"/>
    <mergeCell ref="K42:N42"/>
    <mergeCell ref="F18:I18"/>
    <mergeCell ref="A2:N2"/>
    <mergeCell ref="A3:N3"/>
    <mergeCell ref="A4:N4"/>
    <mergeCell ref="B6:E6"/>
    <mergeCell ref="F6:I6"/>
    <mergeCell ref="J6:N6"/>
  </mergeCells>
  <conditionalFormatting sqref="B40:N40 B28:N28 B52:N52 B16:N16">
    <cfRule type="cellIs" priority="7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76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180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0.38</v>
      </c>
      <c r="C9" s="78">
        <v>0.38</v>
      </c>
      <c r="D9" s="78">
        <v>0.38</v>
      </c>
      <c r="E9" s="78">
        <v>0.38</v>
      </c>
      <c r="F9" s="97">
        <v>0.38</v>
      </c>
      <c r="G9" s="78">
        <v>0.38</v>
      </c>
      <c r="H9" s="78">
        <v>0.38</v>
      </c>
      <c r="I9" s="78">
        <v>0.38</v>
      </c>
      <c r="J9" s="97">
        <v>0.36</v>
      </c>
      <c r="K9" s="78">
        <v>0.36</v>
      </c>
      <c r="L9" s="78">
        <v>0.36</v>
      </c>
      <c r="M9" s="78">
        <v>0.36</v>
      </c>
      <c r="N9" s="78">
        <v>0.36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 aca="true" t="shared" si="0" ref="B11:M11">SUM(B13:B13)</f>
        <v>0.325</v>
      </c>
      <c r="C11" s="215">
        <f t="shared" si="0"/>
        <v>0.325</v>
      </c>
      <c r="D11" s="215">
        <f t="shared" si="0"/>
        <v>0.325</v>
      </c>
      <c r="E11" s="215">
        <f t="shared" si="0"/>
        <v>0.325</v>
      </c>
      <c r="F11" s="215">
        <f t="shared" si="0"/>
        <v>0.325</v>
      </c>
      <c r="G11" s="215">
        <f t="shared" si="0"/>
        <v>0.325</v>
      </c>
      <c r="H11" s="215">
        <f t="shared" si="0"/>
        <v>0.325</v>
      </c>
      <c r="I11" s="215">
        <f t="shared" si="0"/>
        <v>0.325</v>
      </c>
      <c r="J11" s="215">
        <f t="shared" si="0"/>
        <v>0.325</v>
      </c>
      <c r="K11" s="215">
        <f t="shared" si="0"/>
        <v>0.325</v>
      </c>
      <c r="L11" s="215">
        <f t="shared" si="0"/>
        <v>0.325</v>
      </c>
      <c r="M11" s="215">
        <f t="shared" si="0"/>
        <v>0.325</v>
      </c>
      <c r="N11" s="215">
        <f>SUM(N13:N13)</f>
        <v>0.325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132</v>
      </c>
      <c r="B13" s="89">
        <v>0.325</v>
      </c>
      <c r="C13" s="89">
        <f>B13</f>
        <v>0.325</v>
      </c>
      <c r="D13" s="89">
        <f aca="true" t="shared" si="1" ref="D13:N13">C13</f>
        <v>0.325</v>
      </c>
      <c r="E13" s="89">
        <f t="shared" si="1"/>
        <v>0.325</v>
      </c>
      <c r="F13" s="89">
        <f t="shared" si="1"/>
        <v>0.325</v>
      </c>
      <c r="G13" s="89">
        <f t="shared" si="1"/>
        <v>0.325</v>
      </c>
      <c r="H13" s="89">
        <f t="shared" si="1"/>
        <v>0.325</v>
      </c>
      <c r="I13" s="89">
        <f t="shared" si="1"/>
        <v>0.325</v>
      </c>
      <c r="J13" s="89">
        <f t="shared" si="1"/>
        <v>0.325</v>
      </c>
      <c r="K13" s="89">
        <f t="shared" si="1"/>
        <v>0.325</v>
      </c>
      <c r="L13" s="89">
        <f t="shared" si="1"/>
        <v>0.325</v>
      </c>
      <c r="M13" s="89">
        <f t="shared" si="1"/>
        <v>0.325</v>
      </c>
      <c r="N13" s="89">
        <f t="shared" si="1"/>
        <v>0.325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0.05499999999999999</v>
      </c>
      <c r="C16" s="33">
        <f aca="true" t="shared" si="2" ref="C16:N16">IF((C11-C9)&gt;=0,0,IF((C11-C9)&lt;=0,-(C11-C9)))</f>
        <v>0.05499999999999999</v>
      </c>
      <c r="D16" s="33">
        <f t="shared" si="2"/>
        <v>0.05499999999999999</v>
      </c>
      <c r="E16" s="33">
        <f t="shared" si="2"/>
        <v>0.05499999999999999</v>
      </c>
      <c r="F16" s="33">
        <f t="shared" si="2"/>
        <v>0.05499999999999999</v>
      </c>
      <c r="G16" s="33">
        <f t="shared" si="2"/>
        <v>0.05499999999999999</v>
      </c>
      <c r="H16" s="33">
        <f t="shared" si="2"/>
        <v>0.05499999999999999</v>
      </c>
      <c r="I16" s="33">
        <f t="shared" si="2"/>
        <v>0.05499999999999999</v>
      </c>
      <c r="J16" s="33">
        <f t="shared" si="2"/>
        <v>0.034999999999999976</v>
      </c>
      <c r="K16" s="33">
        <f t="shared" si="2"/>
        <v>0.034999999999999976</v>
      </c>
      <c r="L16" s="33">
        <f t="shared" si="2"/>
        <v>0.034999999999999976</v>
      </c>
      <c r="M16" s="33">
        <f t="shared" si="2"/>
        <v>0.034999999999999976</v>
      </c>
      <c r="N16" s="34">
        <f t="shared" si="2"/>
        <v>0.034999999999999976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0.31</v>
      </c>
      <c r="C21" s="78">
        <v>0.31</v>
      </c>
      <c r="D21" s="78">
        <v>0.31</v>
      </c>
      <c r="E21" s="78">
        <v>0.31</v>
      </c>
      <c r="F21" s="97">
        <v>0.26</v>
      </c>
      <c r="G21" s="78">
        <v>0.26</v>
      </c>
      <c r="H21" s="78">
        <v>0.26</v>
      </c>
      <c r="I21" s="78">
        <v>0.26</v>
      </c>
      <c r="J21" s="97">
        <v>0.36</v>
      </c>
      <c r="K21" s="78">
        <v>0.36</v>
      </c>
      <c r="L21" s="78">
        <v>0.36</v>
      </c>
      <c r="M21" s="78">
        <v>0.36</v>
      </c>
      <c r="N21" s="78">
        <v>0.36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0.325</v>
      </c>
      <c r="C23" s="215">
        <f t="shared" si="3"/>
        <v>0.325</v>
      </c>
      <c r="D23" s="215">
        <f t="shared" si="3"/>
        <v>0.325</v>
      </c>
      <c r="E23" s="215">
        <f t="shared" si="3"/>
        <v>0.325</v>
      </c>
      <c r="F23" s="215">
        <f t="shared" si="3"/>
        <v>0.325</v>
      </c>
      <c r="G23" s="215">
        <f t="shared" si="3"/>
        <v>0.325</v>
      </c>
      <c r="H23" s="215">
        <f t="shared" si="3"/>
        <v>0.325</v>
      </c>
      <c r="I23" s="215">
        <f t="shared" si="3"/>
        <v>0.325</v>
      </c>
      <c r="J23" s="215">
        <f t="shared" si="3"/>
        <v>0.325</v>
      </c>
      <c r="K23" s="215">
        <f t="shared" si="3"/>
        <v>0.325</v>
      </c>
      <c r="L23" s="215">
        <f t="shared" si="3"/>
        <v>0.325</v>
      </c>
      <c r="M23" s="215">
        <f t="shared" si="3"/>
        <v>0.325</v>
      </c>
      <c r="N23" s="215">
        <f t="shared" si="3"/>
        <v>0.325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132</v>
      </c>
      <c r="B25" s="89">
        <v>0.325</v>
      </c>
      <c r="C25" s="89">
        <f>B25</f>
        <v>0.325</v>
      </c>
      <c r="D25" s="89">
        <f aca="true" t="shared" si="4" ref="D25:N25">C25</f>
        <v>0.325</v>
      </c>
      <c r="E25" s="89">
        <f t="shared" si="4"/>
        <v>0.325</v>
      </c>
      <c r="F25" s="89">
        <f t="shared" si="4"/>
        <v>0.325</v>
      </c>
      <c r="G25" s="89">
        <f t="shared" si="4"/>
        <v>0.325</v>
      </c>
      <c r="H25" s="89">
        <f t="shared" si="4"/>
        <v>0.325</v>
      </c>
      <c r="I25" s="89">
        <f t="shared" si="4"/>
        <v>0.325</v>
      </c>
      <c r="J25" s="89">
        <f t="shared" si="4"/>
        <v>0.325</v>
      </c>
      <c r="K25" s="89">
        <f t="shared" si="4"/>
        <v>0.325</v>
      </c>
      <c r="L25" s="89">
        <f t="shared" si="4"/>
        <v>0.325</v>
      </c>
      <c r="M25" s="89">
        <f t="shared" si="4"/>
        <v>0.325</v>
      </c>
      <c r="N25" s="89">
        <f t="shared" si="4"/>
        <v>0.325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 t="shared" si="5"/>
        <v>0</v>
      </c>
      <c r="I28" s="33">
        <f t="shared" si="5"/>
        <v>0</v>
      </c>
      <c r="J28" s="33">
        <f t="shared" si="5"/>
        <v>0.034999999999999976</v>
      </c>
      <c r="K28" s="33">
        <f t="shared" si="5"/>
        <v>0.034999999999999976</v>
      </c>
      <c r="L28" s="33">
        <f t="shared" si="5"/>
        <v>0.034999999999999976</v>
      </c>
      <c r="M28" s="85">
        <f t="shared" si="5"/>
        <v>0.034999999999999976</v>
      </c>
      <c r="N28" s="34">
        <f t="shared" si="5"/>
        <v>0.034999999999999976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0.37</v>
      </c>
      <c r="C33" s="78">
        <v>0.37</v>
      </c>
      <c r="D33" s="78">
        <v>0.37</v>
      </c>
      <c r="E33" s="78">
        <v>0.37</v>
      </c>
      <c r="F33" s="97">
        <v>0.41</v>
      </c>
      <c r="G33" s="78">
        <v>0.41</v>
      </c>
      <c r="H33" s="78">
        <v>0.41</v>
      </c>
      <c r="I33" s="78">
        <v>0.41</v>
      </c>
      <c r="J33" s="78">
        <v>0.41</v>
      </c>
      <c r="K33" s="97">
        <v>0.39</v>
      </c>
      <c r="L33" s="78">
        <v>0.39</v>
      </c>
      <c r="M33" s="78">
        <v>0.39</v>
      </c>
      <c r="N33" s="78">
        <v>0.39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 aca="true" t="shared" si="6" ref="B35:N35">SUM(B37:B37)</f>
        <v>0.325</v>
      </c>
      <c r="C35" s="215">
        <f t="shared" si="6"/>
        <v>0.325</v>
      </c>
      <c r="D35" s="215">
        <f t="shared" si="6"/>
        <v>0.325</v>
      </c>
      <c r="E35" s="215">
        <f t="shared" si="6"/>
        <v>0.325</v>
      </c>
      <c r="F35" s="215">
        <f t="shared" si="6"/>
        <v>0.325</v>
      </c>
      <c r="G35" s="215">
        <f t="shared" si="6"/>
        <v>0.325</v>
      </c>
      <c r="H35" s="215">
        <f t="shared" si="6"/>
        <v>0.325</v>
      </c>
      <c r="I35" s="215">
        <f t="shared" si="6"/>
        <v>0.325</v>
      </c>
      <c r="J35" s="215">
        <f t="shared" si="6"/>
        <v>0.325</v>
      </c>
      <c r="K35" s="215">
        <f t="shared" si="6"/>
        <v>0.325</v>
      </c>
      <c r="L35" s="215">
        <f t="shared" si="6"/>
        <v>0.325</v>
      </c>
      <c r="M35" s="215">
        <f t="shared" si="6"/>
        <v>0.325</v>
      </c>
      <c r="N35" s="215">
        <f t="shared" si="6"/>
        <v>0.325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132</v>
      </c>
      <c r="B37" s="89">
        <v>0.325</v>
      </c>
      <c r="C37" s="89">
        <f>B37</f>
        <v>0.325</v>
      </c>
      <c r="D37" s="89">
        <f aca="true" t="shared" si="7" ref="D37:N37">C37</f>
        <v>0.325</v>
      </c>
      <c r="E37" s="89">
        <f t="shared" si="7"/>
        <v>0.325</v>
      </c>
      <c r="F37" s="89">
        <f t="shared" si="7"/>
        <v>0.325</v>
      </c>
      <c r="G37" s="89">
        <f t="shared" si="7"/>
        <v>0.325</v>
      </c>
      <c r="H37" s="89">
        <f t="shared" si="7"/>
        <v>0.325</v>
      </c>
      <c r="I37" s="89">
        <f t="shared" si="7"/>
        <v>0.325</v>
      </c>
      <c r="J37" s="89">
        <f t="shared" si="7"/>
        <v>0.325</v>
      </c>
      <c r="K37" s="89">
        <f t="shared" si="7"/>
        <v>0.325</v>
      </c>
      <c r="L37" s="89">
        <f t="shared" si="7"/>
        <v>0.325</v>
      </c>
      <c r="M37" s="89">
        <f t="shared" si="7"/>
        <v>0.325</v>
      </c>
      <c r="N37" s="89">
        <f t="shared" si="7"/>
        <v>0.325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N40">IF((B35-B33)&gt;=0,0,IF((B35-B33)&lt;=0,-(B35-B33)))</f>
        <v>0.044999999999999984</v>
      </c>
      <c r="C40" s="33">
        <f t="shared" si="8"/>
        <v>0.044999999999999984</v>
      </c>
      <c r="D40" s="33">
        <f t="shared" si="8"/>
        <v>0.044999999999999984</v>
      </c>
      <c r="E40" s="33">
        <f t="shared" si="8"/>
        <v>0.044999999999999984</v>
      </c>
      <c r="F40" s="33">
        <f t="shared" si="8"/>
        <v>0.08499999999999996</v>
      </c>
      <c r="G40" s="33">
        <f t="shared" si="8"/>
        <v>0.08499999999999996</v>
      </c>
      <c r="H40" s="33">
        <f t="shared" si="8"/>
        <v>0.08499999999999996</v>
      </c>
      <c r="I40" s="33">
        <f t="shared" si="8"/>
        <v>0.08499999999999996</v>
      </c>
      <c r="J40" s="33">
        <f t="shared" si="8"/>
        <v>0.08499999999999996</v>
      </c>
      <c r="K40" s="33">
        <f t="shared" si="8"/>
        <v>0.065</v>
      </c>
      <c r="L40" s="33">
        <f t="shared" si="8"/>
        <v>0.065</v>
      </c>
      <c r="M40" s="85">
        <f t="shared" si="8"/>
        <v>0.065</v>
      </c>
      <c r="N40" s="34">
        <f t="shared" si="8"/>
        <v>0.065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0.38</v>
      </c>
      <c r="C45" s="78">
        <v>0.38</v>
      </c>
      <c r="D45" s="78">
        <v>0.38</v>
      </c>
      <c r="E45" s="78">
        <v>0.38</v>
      </c>
      <c r="F45" s="97">
        <v>0.39</v>
      </c>
      <c r="G45" s="78">
        <v>0.39</v>
      </c>
      <c r="H45" s="111">
        <v>0.39</v>
      </c>
      <c r="I45" s="111">
        <v>0.39</v>
      </c>
      <c r="J45" s="111">
        <v>0.39</v>
      </c>
      <c r="K45" s="97">
        <v>0.39</v>
      </c>
      <c r="L45" s="111">
        <v>0.39</v>
      </c>
      <c r="M45" s="111">
        <v>0.39</v>
      </c>
      <c r="N45" s="111">
        <v>0.39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0.325</v>
      </c>
      <c r="C47" s="215">
        <f t="shared" si="9"/>
        <v>0.325</v>
      </c>
      <c r="D47" s="215">
        <f t="shared" si="9"/>
        <v>0.325</v>
      </c>
      <c r="E47" s="215">
        <f t="shared" si="9"/>
        <v>0.325</v>
      </c>
      <c r="F47" s="215">
        <f t="shared" si="9"/>
        <v>0.325</v>
      </c>
      <c r="G47" s="215">
        <f t="shared" si="9"/>
        <v>0.325</v>
      </c>
      <c r="H47" s="215">
        <f t="shared" si="9"/>
        <v>0.325</v>
      </c>
      <c r="I47" s="215">
        <f t="shared" si="9"/>
        <v>0.325</v>
      </c>
      <c r="J47" s="215">
        <f t="shared" si="9"/>
        <v>0.325</v>
      </c>
      <c r="K47" s="215">
        <f t="shared" si="9"/>
        <v>0.325</v>
      </c>
      <c r="L47" s="215">
        <f t="shared" si="9"/>
        <v>0.325</v>
      </c>
      <c r="M47" s="215">
        <f t="shared" si="9"/>
        <v>0.325</v>
      </c>
      <c r="N47" s="215">
        <f t="shared" si="9"/>
        <v>0.325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132</v>
      </c>
      <c r="B49" s="89">
        <v>0.325</v>
      </c>
      <c r="C49" s="89">
        <f>B49</f>
        <v>0.325</v>
      </c>
      <c r="D49" s="89">
        <f aca="true" t="shared" si="10" ref="D49:N49">C49</f>
        <v>0.325</v>
      </c>
      <c r="E49" s="89">
        <f t="shared" si="10"/>
        <v>0.325</v>
      </c>
      <c r="F49" s="89">
        <f t="shared" si="10"/>
        <v>0.325</v>
      </c>
      <c r="G49" s="89">
        <f t="shared" si="10"/>
        <v>0.325</v>
      </c>
      <c r="H49" s="89">
        <f t="shared" si="10"/>
        <v>0.325</v>
      </c>
      <c r="I49" s="89">
        <f t="shared" si="10"/>
        <v>0.325</v>
      </c>
      <c r="J49" s="89">
        <f t="shared" si="10"/>
        <v>0.325</v>
      </c>
      <c r="K49" s="89">
        <f t="shared" si="10"/>
        <v>0.325</v>
      </c>
      <c r="L49" s="89">
        <f t="shared" si="10"/>
        <v>0.325</v>
      </c>
      <c r="M49" s="89">
        <f t="shared" si="10"/>
        <v>0.325</v>
      </c>
      <c r="N49" s="89">
        <f t="shared" si="10"/>
        <v>0.325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0.05499999999999999</v>
      </c>
      <c r="C52" s="41">
        <f t="shared" si="11"/>
        <v>0.05499999999999999</v>
      </c>
      <c r="D52" s="41">
        <f t="shared" si="11"/>
        <v>0.05499999999999999</v>
      </c>
      <c r="E52" s="41">
        <f t="shared" si="11"/>
        <v>0.05499999999999999</v>
      </c>
      <c r="F52" s="41">
        <f t="shared" si="11"/>
        <v>0.065</v>
      </c>
      <c r="G52" s="41">
        <f t="shared" si="11"/>
        <v>0.065</v>
      </c>
      <c r="H52" s="41">
        <f t="shared" si="11"/>
        <v>0.065</v>
      </c>
      <c r="I52" s="41">
        <f>IF((I47-I45)&gt;=0,0,IF((I47-I45)&lt;=0,-(I47-I45)))</f>
        <v>0.065</v>
      </c>
      <c r="J52" s="41">
        <f t="shared" si="11"/>
        <v>0.065</v>
      </c>
      <c r="K52" s="41">
        <f t="shared" si="11"/>
        <v>0.065</v>
      </c>
      <c r="L52" s="41">
        <f t="shared" si="11"/>
        <v>0.065</v>
      </c>
      <c r="M52" s="80">
        <f t="shared" si="11"/>
        <v>0.065</v>
      </c>
      <c r="N52" s="213">
        <f t="shared" si="11"/>
        <v>0.065</v>
      </c>
    </row>
  </sheetData>
  <sheetProtection/>
  <mergeCells count="15">
    <mergeCell ref="B42:E42"/>
    <mergeCell ref="F18:I18"/>
    <mergeCell ref="J18:N18"/>
    <mergeCell ref="B18:E18"/>
    <mergeCell ref="F42:J42"/>
    <mergeCell ref="F30:J30"/>
    <mergeCell ref="K30:N30"/>
    <mergeCell ref="K42:N42"/>
    <mergeCell ref="B30:E30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65">
    <tabColor theme="6" tint="0.39998000860214233"/>
  </sheetPr>
  <dimension ref="A2:N52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181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s="114" customFormat="1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0.32</v>
      </c>
      <c r="C9" s="78">
        <v>0.32</v>
      </c>
      <c r="D9" s="78">
        <v>0.32</v>
      </c>
      <c r="E9" s="78">
        <v>0.32</v>
      </c>
      <c r="F9" s="97">
        <v>0.29</v>
      </c>
      <c r="G9" s="78">
        <v>0.29</v>
      </c>
      <c r="H9" s="78">
        <v>0.29</v>
      </c>
      <c r="I9" s="78">
        <v>0.29</v>
      </c>
      <c r="J9" s="97">
        <v>0.32</v>
      </c>
      <c r="K9" s="78">
        <v>0.32</v>
      </c>
      <c r="L9" s="78">
        <v>0.32</v>
      </c>
      <c r="M9" s="78">
        <v>0.32</v>
      </c>
      <c r="N9" s="78">
        <v>0.32</v>
      </c>
    </row>
    <row r="10" spans="1:14" s="63" customFormat="1" ht="12.75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12.75">
      <c r="A11" s="12" t="s">
        <v>9</v>
      </c>
      <c r="B11" s="215">
        <f>SUM(B13:B13)</f>
        <v>0.261</v>
      </c>
      <c r="C11" s="215">
        <f aca="true" t="shared" si="0" ref="C11:M11">SUM(C13:C13)</f>
        <v>0.261</v>
      </c>
      <c r="D11" s="215">
        <f t="shared" si="0"/>
        <v>0.261</v>
      </c>
      <c r="E11" s="215">
        <f t="shared" si="0"/>
        <v>0.261</v>
      </c>
      <c r="F11" s="215">
        <f t="shared" si="0"/>
        <v>0.261</v>
      </c>
      <c r="G11" s="215">
        <f t="shared" si="0"/>
        <v>0.261</v>
      </c>
      <c r="H11" s="215">
        <f t="shared" si="0"/>
        <v>0.261</v>
      </c>
      <c r="I11" s="215">
        <f t="shared" si="0"/>
        <v>0.261</v>
      </c>
      <c r="J11" s="215">
        <f t="shared" si="0"/>
        <v>0.261</v>
      </c>
      <c r="K11" s="215">
        <f t="shared" si="0"/>
        <v>0.261</v>
      </c>
      <c r="L11" s="215">
        <f t="shared" si="0"/>
        <v>0.261</v>
      </c>
      <c r="M11" s="215">
        <f t="shared" si="0"/>
        <v>0.261</v>
      </c>
      <c r="N11" s="215">
        <f>SUM(N13:N13)</f>
        <v>0.261</v>
      </c>
    </row>
    <row r="12" spans="1:14" ht="12.75">
      <c r="A12" s="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3.5" thickBot="1">
      <c r="A13" s="90" t="s">
        <v>121</v>
      </c>
      <c r="B13" s="89">
        <v>0.261</v>
      </c>
      <c r="C13" s="89">
        <f>B13</f>
        <v>0.261</v>
      </c>
      <c r="D13" s="89">
        <f aca="true" t="shared" si="1" ref="D13:N13">C13</f>
        <v>0.261</v>
      </c>
      <c r="E13" s="89">
        <f t="shared" si="1"/>
        <v>0.261</v>
      </c>
      <c r="F13" s="89">
        <f t="shared" si="1"/>
        <v>0.261</v>
      </c>
      <c r="G13" s="89">
        <f t="shared" si="1"/>
        <v>0.261</v>
      </c>
      <c r="H13" s="89">
        <f t="shared" si="1"/>
        <v>0.261</v>
      </c>
      <c r="I13" s="89">
        <f t="shared" si="1"/>
        <v>0.261</v>
      </c>
      <c r="J13" s="89">
        <f t="shared" si="1"/>
        <v>0.261</v>
      </c>
      <c r="K13" s="89">
        <f t="shared" si="1"/>
        <v>0.261</v>
      </c>
      <c r="L13" s="89">
        <f t="shared" si="1"/>
        <v>0.261</v>
      </c>
      <c r="M13" s="89">
        <f t="shared" si="1"/>
        <v>0.261</v>
      </c>
      <c r="N13" s="89">
        <f t="shared" si="1"/>
        <v>0.261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</row>
    <row r="16" spans="1:14" s="35" customFormat="1" ht="27" customHeight="1" thickBot="1">
      <c r="A16" s="39" t="s">
        <v>6</v>
      </c>
      <c r="B16" s="33">
        <f>IF((B11-B9)&gt;=0,0,IF((B11-B9)&lt;=0,-(B11-B9)))</f>
        <v>0.059</v>
      </c>
      <c r="C16" s="33">
        <f aca="true" t="shared" si="2" ref="C16:N16">IF((C11-C9)&gt;=0,0,IF((C11-C9)&lt;=0,-(C11-C9)))</f>
        <v>0.059</v>
      </c>
      <c r="D16" s="33">
        <f t="shared" si="2"/>
        <v>0.059</v>
      </c>
      <c r="E16" s="33">
        <f t="shared" si="2"/>
        <v>0.059</v>
      </c>
      <c r="F16" s="33">
        <f t="shared" si="2"/>
        <v>0.02899999999999997</v>
      </c>
      <c r="G16" s="33">
        <f t="shared" si="2"/>
        <v>0.02899999999999997</v>
      </c>
      <c r="H16" s="33">
        <f t="shared" si="2"/>
        <v>0.02899999999999997</v>
      </c>
      <c r="I16" s="33">
        <f t="shared" si="2"/>
        <v>0.02899999999999997</v>
      </c>
      <c r="J16" s="33">
        <f t="shared" si="2"/>
        <v>0.059</v>
      </c>
      <c r="K16" s="33">
        <f t="shared" si="2"/>
        <v>0.059</v>
      </c>
      <c r="L16" s="33">
        <f t="shared" si="2"/>
        <v>0.059</v>
      </c>
      <c r="M16" s="33">
        <f t="shared" si="2"/>
        <v>0.059</v>
      </c>
      <c r="N16" s="34">
        <f t="shared" si="2"/>
        <v>0.059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0.37</v>
      </c>
      <c r="C21" s="78">
        <v>0.37</v>
      </c>
      <c r="D21" s="78">
        <v>0.37</v>
      </c>
      <c r="E21" s="78">
        <v>0.37</v>
      </c>
      <c r="F21" s="97">
        <v>0.35</v>
      </c>
      <c r="G21" s="78">
        <v>0.35</v>
      </c>
      <c r="H21" s="78">
        <v>0.35</v>
      </c>
      <c r="I21" s="78">
        <v>0.35</v>
      </c>
      <c r="J21" s="97">
        <v>0.33</v>
      </c>
      <c r="K21" s="78">
        <v>0.33</v>
      </c>
      <c r="L21" s="78">
        <v>0.33</v>
      </c>
      <c r="M21" s="78">
        <v>0.33</v>
      </c>
      <c r="N21" s="78">
        <v>0.33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2" t="s">
        <v>9</v>
      </c>
      <c r="B23" s="215">
        <f aca="true" t="shared" si="3" ref="B23:N23">SUM(B25:B25)</f>
        <v>0.261</v>
      </c>
      <c r="C23" s="215">
        <f t="shared" si="3"/>
        <v>0.261</v>
      </c>
      <c r="D23" s="215">
        <f t="shared" si="3"/>
        <v>0.261</v>
      </c>
      <c r="E23" s="215">
        <f t="shared" si="3"/>
        <v>0.261</v>
      </c>
      <c r="F23" s="215">
        <f t="shared" si="3"/>
        <v>0.261</v>
      </c>
      <c r="G23" s="215">
        <f t="shared" si="3"/>
        <v>0.261</v>
      </c>
      <c r="H23" s="215">
        <f t="shared" si="3"/>
        <v>0.261</v>
      </c>
      <c r="I23" s="215">
        <f t="shared" si="3"/>
        <v>0.261</v>
      </c>
      <c r="J23" s="215">
        <f t="shared" si="3"/>
        <v>0.261</v>
      </c>
      <c r="K23" s="215">
        <f t="shared" si="3"/>
        <v>0.261</v>
      </c>
      <c r="L23" s="215">
        <f t="shared" si="3"/>
        <v>0.261</v>
      </c>
      <c r="M23" s="215">
        <f t="shared" si="3"/>
        <v>0.261</v>
      </c>
      <c r="N23" s="215">
        <f t="shared" si="3"/>
        <v>0.261</v>
      </c>
    </row>
    <row r="24" spans="1:14" ht="12.75">
      <c r="A24" s="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40"/>
      <c r="N24" s="28"/>
    </row>
    <row r="25" spans="1:14" ht="13.5" thickBot="1">
      <c r="A25" s="90" t="s">
        <v>121</v>
      </c>
      <c r="B25" s="89">
        <v>0.261</v>
      </c>
      <c r="C25" s="89">
        <f>B25</f>
        <v>0.261</v>
      </c>
      <c r="D25" s="89">
        <f aca="true" t="shared" si="4" ref="D25:N25">C25</f>
        <v>0.261</v>
      </c>
      <c r="E25" s="89">
        <f t="shared" si="4"/>
        <v>0.261</v>
      </c>
      <c r="F25" s="89">
        <f t="shared" si="4"/>
        <v>0.261</v>
      </c>
      <c r="G25" s="89">
        <f t="shared" si="4"/>
        <v>0.261</v>
      </c>
      <c r="H25" s="89">
        <f t="shared" si="4"/>
        <v>0.261</v>
      </c>
      <c r="I25" s="89">
        <f t="shared" si="4"/>
        <v>0.261</v>
      </c>
      <c r="J25" s="89">
        <f t="shared" si="4"/>
        <v>0.261</v>
      </c>
      <c r="K25" s="89">
        <f t="shared" si="4"/>
        <v>0.261</v>
      </c>
      <c r="L25" s="89">
        <f t="shared" si="4"/>
        <v>0.261</v>
      </c>
      <c r="M25" s="89">
        <f t="shared" si="4"/>
        <v>0.261</v>
      </c>
      <c r="N25" s="89">
        <f t="shared" si="4"/>
        <v>0.261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5" customFormat="1" ht="27" customHeight="1" thickBot="1">
      <c r="A28" s="39" t="s">
        <v>6</v>
      </c>
      <c r="B28" s="33">
        <f aca="true" t="shared" si="5" ref="B28:N28">IF((B23-B21)&gt;=0,0,IF((B23-B21)&lt;=0,-(B23-B21)))</f>
        <v>0.10899999999999999</v>
      </c>
      <c r="C28" s="33">
        <f t="shared" si="5"/>
        <v>0.10899999999999999</v>
      </c>
      <c r="D28" s="33">
        <f t="shared" si="5"/>
        <v>0.10899999999999999</v>
      </c>
      <c r="E28" s="33">
        <f t="shared" si="5"/>
        <v>0.10899999999999999</v>
      </c>
      <c r="F28" s="33">
        <f t="shared" si="5"/>
        <v>0.08899999999999997</v>
      </c>
      <c r="G28" s="33">
        <f t="shared" si="5"/>
        <v>0.08899999999999997</v>
      </c>
      <c r="H28" s="33">
        <f t="shared" si="5"/>
        <v>0.08899999999999997</v>
      </c>
      <c r="I28" s="33">
        <f t="shared" si="5"/>
        <v>0.08899999999999997</v>
      </c>
      <c r="J28" s="33">
        <f t="shared" si="5"/>
        <v>0.069</v>
      </c>
      <c r="K28" s="33">
        <f t="shared" si="5"/>
        <v>0.069</v>
      </c>
      <c r="L28" s="33">
        <f t="shared" si="5"/>
        <v>0.069</v>
      </c>
      <c r="M28" s="85">
        <f t="shared" si="5"/>
        <v>0.069</v>
      </c>
      <c r="N28" s="34">
        <f t="shared" si="5"/>
        <v>0.069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0.33</v>
      </c>
      <c r="C33" s="78">
        <v>0.33</v>
      </c>
      <c r="D33" s="78">
        <v>0.33</v>
      </c>
      <c r="E33" s="78">
        <v>0.33</v>
      </c>
      <c r="F33" s="97">
        <v>0.33</v>
      </c>
      <c r="G33" s="78">
        <v>0.33</v>
      </c>
      <c r="H33" s="78">
        <v>0.33</v>
      </c>
      <c r="I33" s="78">
        <v>0.33</v>
      </c>
      <c r="J33" s="78">
        <v>0.33</v>
      </c>
      <c r="K33" s="97">
        <v>0.34</v>
      </c>
      <c r="L33" s="78">
        <v>0.34</v>
      </c>
      <c r="M33" s="78">
        <v>0.34</v>
      </c>
      <c r="N33" s="78">
        <v>0.34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1"/>
      <c r="N34" s="9"/>
    </row>
    <row r="35" spans="1:14" ht="12.75">
      <c r="A35" s="12" t="s">
        <v>9</v>
      </c>
      <c r="B35" s="215">
        <f>SUM(B37:B37)</f>
        <v>0.261</v>
      </c>
      <c r="C35" s="215">
        <f aca="true" t="shared" si="6" ref="C35:N35">SUM(C37:C37)</f>
        <v>0.261</v>
      </c>
      <c r="D35" s="215">
        <f t="shared" si="6"/>
        <v>0.261</v>
      </c>
      <c r="E35" s="215">
        <f t="shared" si="6"/>
        <v>0.261</v>
      </c>
      <c r="F35" s="215">
        <f t="shared" si="6"/>
        <v>0.261</v>
      </c>
      <c r="G35" s="215">
        <f t="shared" si="6"/>
        <v>0.261</v>
      </c>
      <c r="H35" s="215">
        <f t="shared" si="6"/>
        <v>0.261</v>
      </c>
      <c r="I35" s="215">
        <f t="shared" si="6"/>
        <v>0.261</v>
      </c>
      <c r="J35" s="215">
        <f t="shared" si="6"/>
        <v>0.261</v>
      </c>
      <c r="K35" s="215">
        <f t="shared" si="6"/>
        <v>0.261</v>
      </c>
      <c r="L35" s="215">
        <f t="shared" si="6"/>
        <v>0.261</v>
      </c>
      <c r="M35" s="215">
        <f t="shared" si="6"/>
        <v>0.261</v>
      </c>
      <c r="N35" s="215">
        <f t="shared" si="6"/>
        <v>0.261</v>
      </c>
    </row>
    <row r="36" spans="1:14" ht="12.75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0"/>
      <c r="N36" s="28"/>
    </row>
    <row r="37" spans="1:14" ht="13.5" thickBot="1">
      <c r="A37" s="90" t="s">
        <v>121</v>
      </c>
      <c r="B37" s="89">
        <v>0.261</v>
      </c>
      <c r="C37" s="89">
        <f>B37</f>
        <v>0.261</v>
      </c>
      <c r="D37" s="89">
        <f aca="true" t="shared" si="7" ref="D37:N37">C37</f>
        <v>0.261</v>
      </c>
      <c r="E37" s="89">
        <f t="shared" si="7"/>
        <v>0.261</v>
      </c>
      <c r="F37" s="89">
        <f t="shared" si="7"/>
        <v>0.261</v>
      </c>
      <c r="G37" s="89">
        <f t="shared" si="7"/>
        <v>0.261</v>
      </c>
      <c r="H37" s="89">
        <f t="shared" si="7"/>
        <v>0.261</v>
      </c>
      <c r="I37" s="89">
        <f t="shared" si="7"/>
        <v>0.261</v>
      </c>
      <c r="J37" s="89">
        <f t="shared" si="7"/>
        <v>0.261</v>
      </c>
      <c r="K37" s="89">
        <f t="shared" si="7"/>
        <v>0.261</v>
      </c>
      <c r="L37" s="89">
        <f t="shared" si="7"/>
        <v>0.261</v>
      </c>
      <c r="M37" s="89">
        <f t="shared" si="7"/>
        <v>0.261</v>
      </c>
      <c r="N37" s="89">
        <f t="shared" si="7"/>
        <v>0.261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5" customFormat="1" ht="27" customHeight="1" thickBot="1">
      <c r="A40" s="39" t="s">
        <v>6</v>
      </c>
      <c r="B40" s="33">
        <f aca="true" t="shared" si="8" ref="B40:M40">IF((B35-B33)&gt;=0,0,IF((B35-B33)&lt;=0,-(B35-B33)))</f>
        <v>0.069</v>
      </c>
      <c r="C40" s="33">
        <f t="shared" si="8"/>
        <v>0.069</v>
      </c>
      <c r="D40" s="33">
        <f t="shared" si="8"/>
        <v>0.069</v>
      </c>
      <c r="E40" s="33">
        <f t="shared" si="8"/>
        <v>0.069</v>
      </c>
      <c r="F40" s="33">
        <f t="shared" si="8"/>
        <v>0.069</v>
      </c>
      <c r="G40" s="33">
        <f t="shared" si="8"/>
        <v>0.069</v>
      </c>
      <c r="H40" s="33">
        <f t="shared" si="8"/>
        <v>0.069</v>
      </c>
      <c r="I40" s="33">
        <f t="shared" si="8"/>
        <v>0.069</v>
      </c>
      <c r="J40" s="33">
        <f t="shared" si="8"/>
        <v>0.069</v>
      </c>
      <c r="K40" s="33">
        <f t="shared" si="8"/>
        <v>0.07900000000000001</v>
      </c>
      <c r="L40" s="33">
        <f t="shared" si="8"/>
        <v>0.07900000000000001</v>
      </c>
      <c r="M40" s="85">
        <f t="shared" si="8"/>
        <v>0.07900000000000001</v>
      </c>
      <c r="N40" s="34">
        <f>IF((N35-N33)&gt;=0,0,IF((N35-N33)&lt;=0,-(N35-N33)))</f>
        <v>0.07900000000000001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0.34</v>
      </c>
      <c r="C45" s="78">
        <v>0.34</v>
      </c>
      <c r="D45" s="78">
        <v>0.34</v>
      </c>
      <c r="E45" s="78">
        <v>0.34</v>
      </c>
      <c r="F45" s="97">
        <v>0.32</v>
      </c>
      <c r="G45" s="78">
        <v>0.32</v>
      </c>
      <c r="H45" s="111">
        <v>0.32</v>
      </c>
      <c r="I45" s="111">
        <v>0.32</v>
      </c>
      <c r="J45" s="111">
        <v>0.32</v>
      </c>
      <c r="K45" s="97">
        <v>0.39</v>
      </c>
      <c r="L45" s="111">
        <v>0.39</v>
      </c>
      <c r="M45" s="111">
        <v>0.39</v>
      </c>
      <c r="N45" s="111">
        <v>0.39</v>
      </c>
    </row>
    <row r="46" spans="1:14" ht="12.75">
      <c r="A46" s="8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82"/>
    </row>
    <row r="47" spans="1:14" ht="12.75">
      <c r="A47" s="12" t="s">
        <v>9</v>
      </c>
      <c r="B47" s="215">
        <f aca="true" t="shared" si="9" ref="B47:N47">SUM(B49:B49)</f>
        <v>0.261</v>
      </c>
      <c r="C47" s="215">
        <f t="shared" si="9"/>
        <v>0.261</v>
      </c>
      <c r="D47" s="215">
        <f t="shared" si="9"/>
        <v>0.261</v>
      </c>
      <c r="E47" s="215">
        <f t="shared" si="9"/>
        <v>0.261</v>
      </c>
      <c r="F47" s="215">
        <f t="shared" si="9"/>
        <v>0.261</v>
      </c>
      <c r="G47" s="215">
        <f t="shared" si="9"/>
        <v>0.261</v>
      </c>
      <c r="H47" s="215">
        <f t="shared" si="9"/>
        <v>0.261</v>
      </c>
      <c r="I47" s="215">
        <f t="shared" si="9"/>
        <v>0.261</v>
      </c>
      <c r="J47" s="215">
        <f t="shared" si="9"/>
        <v>0.261</v>
      </c>
      <c r="K47" s="215">
        <f t="shared" si="9"/>
        <v>0.261</v>
      </c>
      <c r="L47" s="215">
        <f t="shared" si="9"/>
        <v>0.261</v>
      </c>
      <c r="M47" s="215">
        <f t="shared" si="9"/>
        <v>0.261</v>
      </c>
      <c r="N47" s="215">
        <f t="shared" si="9"/>
        <v>0.261</v>
      </c>
    </row>
    <row r="48" spans="1:14" ht="12.75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40"/>
      <c r="N48" s="28"/>
    </row>
    <row r="49" spans="1:14" s="32" customFormat="1" ht="13.5" thickBot="1">
      <c r="A49" s="90" t="s">
        <v>121</v>
      </c>
      <c r="B49" s="89">
        <v>0.261</v>
      </c>
      <c r="C49" s="89">
        <f>B49</f>
        <v>0.261</v>
      </c>
      <c r="D49" s="89">
        <f aca="true" t="shared" si="10" ref="D49:N49">C49</f>
        <v>0.261</v>
      </c>
      <c r="E49" s="89">
        <f t="shared" si="10"/>
        <v>0.261</v>
      </c>
      <c r="F49" s="89">
        <f t="shared" si="10"/>
        <v>0.261</v>
      </c>
      <c r="G49" s="89">
        <f t="shared" si="10"/>
        <v>0.261</v>
      </c>
      <c r="H49" s="89">
        <f t="shared" si="10"/>
        <v>0.261</v>
      </c>
      <c r="I49" s="89">
        <f t="shared" si="10"/>
        <v>0.261</v>
      </c>
      <c r="J49" s="89">
        <f t="shared" si="10"/>
        <v>0.261</v>
      </c>
      <c r="K49" s="89">
        <f t="shared" si="10"/>
        <v>0.261</v>
      </c>
      <c r="L49" s="89">
        <f t="shared" si="10"/>
        <v>0.261</v>
      </c>
      <c r="M49" s="89">
        <f t="shared" si="10"/>
        <v>0.261</v>
      </c>
      <c r="N49" s="89">
        <f t="shared" si="10"/>
        <v>0.261</v>
      </c>
    </row>
    <row r="50" spans="1:14" ht="12.75">
      <c r="A50" s="11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35"/>
    </row>
    <row r="51" spans="2:14" ht="13.5" thickBo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s="32" customFormat="1" ht="27" customHeight="1" thickBot="1">
      <c r="A52" s="38" t="s">
        <v>6</v>
      </c>
      <c r="B52" s="41">
        <f aca="true" t="shared" si="11" ref="B52:N52">IF((B47-B45)&gt;=0,0,IF((B47-B45)&lt;=0,-(B47-B45)))</f>
        <v>0.07900000000000001</v>
      </c>
      <c r="C52" s="41">
        <f t="shared" si="11"/>
        <v>0.07900000000000001</v>
      </c>
      <c r="D52" s="41">
        <f t="shared" si="11"/>
        <v>0.07900000000000001</v>
      </c>
      <c r="E52" s="41">
        <f t="shared" si="11"/>
        <v>0.07900000000000001</v>
      </c>
      <c r="F52" s="41">
        <f t="shared" si="11"/>
        <v>0.059</v>
      </c>
      <c r="G52" s="41">
        <f t="shared" si="11"/>
        <v>0.059</v>
      </c>
      <c r="H52" s="41">
        <f t="shared" si="11"/>
        <v>0.059</v>
      </c>
      <c r="I52" s="41">
        <f>IF((I47-I45)&gt;=0,0,IF((I47-I45)&lt;=0,-(I47-I45)))</f>
        <v>0.059</v>
      </c>
      <c r="J52" s="41">
        <f t="shared" si="11"/>
        <v>0.059</v>
      </c>
      <c r="K52" s="41">
        <f t="shared" si="11"/>
        <v>0.129</v>
      </c>
      <c r="L52" s="41">
        <f t="shared" si="11"/>
        <v>0.129</v>
      </c>
      <c r="M52" s="80">
        <f t="shared" si="11"/>
        <v>0.129</v>
      </c>
      <c r="N52" s="213">
        <f t="shared" si="11"/>
        <v>0.129</v>
      </c>
    </row>
  </sheetData>
  <sheetProtection/>
  <mergeCells count="15">
    <mergeCell ref="B30:E30"/>
    <mergeCell ref="B42:E42"/>
    <mergeCell ref="J18:N18"/>
    <mergeCell ref="B18:E18"/>
    <mergeCell ref="F42:J42"/>
    <mergeCell ref="F30:J30"/>
    <mergeCell ref="K30:N30"/>
    <mergeCell ref="K42:N42"/>
    <mergeCell ref="F18:I18"/>
    <mergeCell ref="A2:N2"/>
    <mergeCell ref="A3:N3"/>
    <mergeCell ref="A4:N4"/>
    <mergeCell ref="B6:E6"/>
    <mergeCell ref="F6:I6"/>
    <mergeCell ref="J6:N6"/>
  </mergeCells>
  <conditionalFormatting sqref="B28:N28 B40:N40 B52:N52 B16:N16">
    <cfRule type="cellIs" priority="4" dxfId="0" operator="greaterThan" stopIfTrue="1">
      <formula>0</formula>
    </cfRule>
  </conditionalFormatting>
  <printOptions horizontalCentered="1"/>
  <pageMargins left="0.1968503937007874" right="0.2362204724409449" top="0.31496062992125984" bottom="0.35433070866141736" header="0" footer="0"/>
  <pageSetup horizontalDpi="600" verticalDpi="600" orientation="landscape" paperSize="5" scale="85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tabColor rgb="FF00B0F0"/>
    <pageSetUpPr fitToPage="1"/>
  </sheetPr>
  <dimension ref="A2:N43"/>
  <sheetViews>
    <sheetView zoomScale="85" zoomScaleNormal="85" zoomScalePageLayoutView="0" workbookViewId="0" topLeftCell="A1">
      <selection activeCell="B8" sqref="B8:E8"/>
    </sheetView>
  </sheetViews>
  <sheetFormatPr defaultColWidth="11.421875" defaultRowHeight="12.75"/>
  <cols>
    <col min="1" max="1" width="30.28125" style="0" customWidth="1"/>
  </cols>
  <sheetData>
    <row r="2" spans="1:14" ht="12.75">
      <c r="A2" s="275" t="s">
        <v>12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189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7" ht="13.5" thickBot="1"/>
    <row r="8" spans="1:14" s="32" customFormat="1" ht="13.5" thickBot="1">
      <c r="A8"/>
      <c r="B8" s="278" t="s">
        <v>71</v>
      </c>
      <c r="C8" s="279"/>
      <c r="D8" s="279"/>
      <c r="E8" s="280"/>
      <c r="F8" s="281" t="s">
        <v>146</v>
      </c>
      <c r="G8" s="282"/>
      <c r="H8" s="282"/>
      <c r="I8" s="283"/>
      <c r="J8" s="284" t="s">
        <v>147</v>
      </c>
      <c r="K8" s="285"/>
      <c r="L8" s="285"/>
      <c r="M8" s="285"/>
      <c r="N8" s="286"/>
    </row>
    <row r="9" spans="1:14" s="32" customFormat="1" ht="12.75">
      <c r="A9" s="51" t="s">
        <v>4</v>
      </c>
      <c r="B9" s="26" t="s">
        <v>15</v>
      </c>
      <c r="C9" s="26" t="s">
        <v>16</v>
      </c>
      <c r="D9" s="26" t="s">
        <v>17</v>
      </c>
      <c r="E9" s="26" t="s">
        <v>18</v>
      </c>
      <c r="F9" s="26" t="s">
        <v>19</v>
      </c>
      <c r="G9" s="26" t="s">
        <v>20</v>
      </c>
      <c r="H9" s="26" t="s">
        <v>21</v>
      </c>
      <c r="I9" s="26" t="s">
        <v>22</v>
      </c>
      <c r="J9" s="26" t="s">
        <v>23</v>
      </c>
      <c r="K9" s="26" t="s">
        <v>24</v>
      </c>
      <c r="L9" s="26" t="s">
        <v>25</v>
      </c>
      <c r="M9" s="26" t="s">
        <v>26</v>
      </c>
      <c r="N9" s="52" t="s">
        <v>27</v>
      </c>
    </row>
    <row r="10" spans="1:14" ht="12.7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58"/>
    </row>
    <row r="11" spans="1:14" ht="12.75">
      <c r="A11" s="36" t="s">
        <v>182</v>
      </c>
      <c r="B11" s="231">
        <f>EDECHI!B55+EDEMET!B55+ELEKTRA!B55</f>
        <v>113.72628000000026</v>
      </c>
      <c r="C11" s="231">
        <f>EDECHI!C55+EDEMET!C55+ELEKTRA!C55</f>
        <v>113.72628000000026</v>
      </c>
      <c r="D11" s="231">
        <f>EDECHI!D55+EDEMET!D55+ELEKTRA!D55</f>
        <v>113.72628000000026</v>
      </c>
      <c r="E11" s="231">
        <f>EDECHI!E55+EDEMET!E55+ELEKTRA!E55</f>
        <v>113.72628000000026</v>
      </c>
      <c r="F11" s="231">
        <f>EDECHI!F55+EDEMET!F55+ELEKTRA!F55</f>
        <v>6.134800000000013</v>
      </c>
      <c r="G11" s="231">
        <f>EDECHI!G55+EDEMET!G55+ELEKTRA!G55</f>
        <v>6.134800000000013</v>
      </c>
      <c r="H11" s="231">
        <f>EDECHI!H55+EDEMET!H55+ELEKTRA!H55</f>
        <v>6.134800000000013</v>
      </c>
      <c r="I11" s="231">
        <f>EDECHI!I55+EDEMET!I55+ELEKTRA!I55</f>
        <v>6.134800000000013</v>
      </c>
      <c r="J11" s="231">
        <f>EDECHI!J55+EDEMET!J55+ELEKTRA!J55</f>
        <v>53.99688000000012</v>
      </c>
      <c r="K11" s="231">
        <f>EDECHI!K55+EDEMET!K55+ELEKTRA!K55</f>
        <v>83.99688000000012</v>
      </c>
      <c r="L11" s="231">
        <f>EDECHI!L55+EDEMET!L55+ELEKTRA!L55</f>
        <v>83.99688000000012</v>
      </c>
      <c r="M11" s="231">
        <f>EDECHI!M55+EDEMET!M55+ELEKTRA!M55</f>
        <v>83.99688000000012</v>
      </c>
      <c r="N11" s="231">
        <f>EDECHI!N55+EDEMET!N55+ELEKTRA!N55</f>
        <v>83.99688000000012</v>
      </c>
    </row>
    <row r="12" spans="1:14" ht="12.75">
      <c r="A12" s="36" t="s">
        <v>186</v>
      </c>
      <c r="B12" s="222">
        <f>MINERACONS!B16</f>
        <v>1.09</v>
      </c>
      <c r="C12" s="222">
        <f>MINERACONS!C16</f>
        <v>1.09</v>
      </c>
      <c r="D12" s="222">
        <f>MINERACONS!D16</f>
        <v>1.09</v>
      </c>
      <c r="E12" s="222">
        <f>MINERACONS!E16</f>
        <v>1.09</v>
      </c>
      <c r="F12" s="222">
        <f>MINERACONS!F16</f>
        <v>0</v>
      </c>
      <c r="G12" s="222">
        <f>MINERACONS!G16</f>
        <v>0</v>
      </c>
      <c r="H12" s="222">
        <f>MINERACONS!H16</f>
        <v>0</v>
      </c>
      <c r="I12" s="222">
        <f>MINERACONS!I16</f>
        <v>0</v>
      </c>
      <c r="J12" s="222">
        <f>MINERACONS!J16</f>
        <v>0</v>
      </c>
      <c r="K12" s="222">
        <f>MINERACONS!K16</f>
        <v>0</v>
      </c>
      <c r="L12" s="222">
        <f>MINERACONS!L16</f>
        <v>0</v>
      </c>
      <c r="M12" s="222">
        <f>MINERACONS!M16</f>
        <v>0</v>
      </c>
      <c r="N12" s="226">
        <f>MINERACONS!N16</f>
        <v>0</v>
      </c>
    </row>
    <row r="13" spans="1:14" s="43" customFormat="1" ht="13.5" thickBot="1">
      <c r="A13" s="220" t="s">
        <v>183</v>
      </c>
      <c r="B13" s="221">
        <f>+CEMEX!B16+ARGOS!B16+'LA CONTRALORIA'!B16+'HOTEL SUNSTAR'!B16+CEMINTER!B16+CSS!B16+EUSA!B16+GMILLS!B16+AVIPAC!B16+VARELA_CIA!B16+'S99_ALBROOK'!B16+'S99_BGOLF'!B16+'S99_CHITRE'!B16+'S99_COLON2K'!B16+'S99_COSTA_ESTE'!B16+'S99_VPORRAS'!B16+'S99_PUNTA_PACIFICA'!B16+'S99_EL_FARO'!B16+'S99_PLAZA_TOCUMEN'!B16+'S99_PENONOME'!B16+'S99_SANTIAGO'!B16+'S99_SAN_FRANCISCO'!B16+'S99_PLAZA_ITALIA'!B16+'S99_PORTOBELO'!B16+'S99_PLAZA_CAROLINA'!B16+'S99_LA_DONA'!B16+'S99_TMUERTO'!B16</f>
        <v>4.086</v>
      </c>
      <c r="C13" s="221">
        <f>+CEMEX!C16+ARGOS!C16+'LA CONTRALORIA'!C16+'HOTEL SUNSTAR'!C16+CEMINTER!C16+CSS!C16+EUSA!C16+GMILLS!C16+AVIPAC!C16+VARELA_CIA!C16+'S99_ALBROOK'!C16+'S99_BGOLF'!C16+'S99_CHITRE'!C16+'S99_COLON2K'!C16+'S99_COSTA_ESTE'!C16+'S99_VPORRAS'!C16+'S99_PUNTA_PACIFICA'!C16+'S99_EL_FARO'!C16+'S99_PLAZA_TOCUMEN'!C16+'S99_PENONOME'!C16+'S99_SANTIAGO'!C16+'S99_SAN_FRANCISCO'!C16+'S99_PLAZA_ITALIA'!C16+'S99_PORTOBELO'!C16+'S99_PLAZA_CAROLINA'!C16+'S99_LA_DONA'!C16+'S99_TMUERTO'!C16</f>
        <v>4.086</v>
      </c>
      <c r="D13" s="221">
        <f>+CEMEX!D16+ARGOS!D16+'LA CONTRALORIA'!D16+'HOTEL SUNSTAR'!D16+CEMINTER!D16+CSS!D16+EUSA!D16+GMILLS!D16+AVIPAC!D16+VARELA_CIA!D16+'S99_ALBROOK'!D16+'S99_BGOLF'!D16+'S99_CHITRE'!D16+'S99_COLON2K'!D16+'S99_COSTA_ESTE'!D16+'S99_VPORRAS'!D16+'S99_PUNTA_PACIFICA'!D16+'S99_EL_FARO'!D16+'S99_PLAZA_TOCUMEN'!D16+'S99_PENONOME'!D16+'S99_SANTIAGO'!D16+'S99_SAN_FRANCISCO'!D16+'S99_PLAZA_ITALIA'!D16+'S99_PORTOBELO'!D16+'S99_PLAZA_CAROLINA'!D16+'S99_LA_DONA'!D16+'S99_TMUERTO'!D16</f>
        <v>4.086</v>
      </c>
      <c r="E13" s="221">
        <f>+CEMEX!E16+ARGOS!E16+'LA CONTRALORIA'!E16+'HOTEL SUNSTAR'!E16+CEMINTER!E16+CSS!E16+EUSA!E16+GMILLS!E16+AVIPAC!E16+VARELA_CIA!E16+'S99_ALBROOK'!E16+'S99_BGOLF'!E16+'S99_CHITRE'!E16+'S99_COLON2K'!E16+'S99_COSTA_ESTE'!E16+'S99_VPORRAS'!E16+'S99_PUNTA_PACIFICA'!E16+'S99_EL_FARO'!E16+'S99_PLAZA_TOCUMEN'!E16+'S99_PENONOME'!E16+'S99_SANTIAGO'!E16+'S99_SAN_FRANCISCO'!E16+'S99_PLAZA_ITALIA'!E16+'S99_PORTOBELO'!E16+'S99_PLAZA_CAROLINA'!E16+'S99_LA_DONA'!E16+'S99_TMUERTO'!E16</f>
        <v>4.086</v>
      </c>
      <c r="F13" s="221">
        <f>+CEMEX!F16+ARGOS!F16+'LA CONTRALORIA'!F16+'HOTEL SUNSTAR'!F16+CEMINTER!F16+CSS!F16+EUSA!F16+GMILLS!F16+AVIPAC!F16+VARELA_CIA!F16+'S99_ALBROOK'!F16+'S99_BGOLF'!F16+'S99_CHITRE'!F16+'S99_COLON2K'!F16+'S99_COSTA_ESTE'!F16+'S99_VPORRAS'!F16+'S99_PUNTA_PACIFICA'!F16+'S99_EL_FARO'!F16+'S99_PLAZA_TOCUMEN'!F16+'S99_PENONOME'!F16+'S99_SANTIAGO'!F16+'S99_SAN_FRANCISCO'!F16+'S99_PLAZA_ITALIA'!F16+'S99_PORTOBELO'!F16+'S99_PLAZA_CAROLINA'!F16+'S99_LA_DONA'!F16+'S99_TMUERTO'!F16</f>
        <v>4.173999999999999</v>
      </c>
      <c r="G13" s="221">
        <f>+CEMEX!G16+ARGOS!G16+'LA CONTRALORIA'!G16+'HOTEL SUNSTAR'!G16+CEMINTER!G16+CSS!G16+EUSA!G16+GMILLS!G16+AVIPAC!G16+VARELA_CIA!G16+'S99_ALBROOK'!G16+'S99_BGOLF'!G16+'S99_CHITRE'!G16+'S99_COLON2K'!G16+'S99_COSTA_ESTE'!G16+'S99_VPORRAS'!G16+'S99_PUNTA_PACIFICA'!G16+'S99_EL_FARO'!G16+'S99_PLAZA_TOCUMEN'!G16+'S99_PENONOME'!G16+'S99_SANTIAGO'!G16+'S99_SAN_FRANCISCO'!G16+'S99_PLAZA_ITALIA'!G16+'S99_PORTOBELO'!G16+'S99_PLAZA_CAROLINA'!G16+'S99_LA_DONA'!G16+'S99_TMUERTO'!G16</f>
        <v>4.173999999999999</v>
      </c>
      <c r="H13" s="221">
        <f>+CEMEX!H16+ARGOS!H16+'LA CONTRALORIA'!H16+'HOTEL SUNSTAR'!H16+CEMINTER!H16+CSS!H16+EUSA!H16+GMILLS!H16+AVIPAC!H16+VARELA_CIA!H16+'S99_ALBROOK'!H16+'S99_BGOLF'!H16+'S99_CHITRE'!H16+'S99_COLON2K'!H16+'S99_COSTA_ESTE'!H16+'S99_VPORRAS'!H16+'S99_PUNTA_PACIFICA'!H16+'S99_EL_FARO'!H16+'S99_PLAZA_TOCUMEN'!H16+'S99_PENONOME'!H16+'S99_SANTIAGO'!H16+'S99_SAN_FRANCISCO'!H16+'S99_PLAZA_ITALIA'!H16+'S99_PORTOBELO'!H16+'S99_PLAZA_CAROLINA'!H16+'S99_LA_DONA'!H16+'S99_TMUERTO'!H16</f>
        <v>4.173999999999999</v>
      </c>
      <c r="I13" s="221">
        <f>+CEMEX!I16+ARGOS!I16+'LA CONTRALORIA'!I16+'HOTEL SUNSTAR'!I16+CEMINTER!I16+CSS!I16+EUSA!I16+GMILLS!I16+AVIPAC!I16+VARELA_CIA!I16+'S99_ALBROOK'!I16+'S99_BGOLF'!I16+'S99_CHITRE'!I16+'S99_COLON2K'!I16+'S99_COSTA_ESTE'!I16+'S99_VPORRAS'!I16+'S99_PUNTA_PACIFICA'!I16+'S99_EL_FARO'!I16+'S99_PLAZA_TOCUMEN'!I16+'S99_PENONOME'!I16+'S99_SANTIAGO'!I16+'S99_SAN_FRANCISCO'!I16+'S99_PLAZA_ITALIA'!I16+'S99_PORTOBELO'!I16+'S99_PLAZA_CAROLINA'!I16+'S99_LA_DONA'!I16+'S99_TMUERTO'!I16</f>
        <v>4.173999999999999</v>
      </c>
      <c r="J13" s="221">
        <f>+CEMEX!J16+ARGOS!J16+'LA CONTRALORIA'!J16+'HOTEL SUNSTAR'!J16+CEMINTER!J16+CSS!J16+EUSA!J16+GMILLS!J16+AVIPAC!J16+VARELA_CIA!J16+'S99_ALBROOK'!J16+'S99_BGOLF'!J16+'S99_CHITRE'!J16+'S99_COLON2K'!J16+'S99_COSTA_ESTE'!J16+'S99_VPORRAS'!J16+'S99_PUNTA_PACIFICA'!J16+'S99_EL_FARO'!J16+'S99_PLAZA_TOCUMEN'!J16+'S99_PENONOME'!J16+'S99_SANTIAGO'!J16+'S99_SAN_FRANCISCO'!J16+'S99_PLAZA_ITALIA'!J16+'S99_PORTOBELO'!J16+'S99_PLAZA_CAROLINA'!J16+'S99_LA_DONA'!J16+'S99_TMUERTO'!J16</f>
        <v>3.3420000000000014</v>
      </c>
      <c r="K13" s="221">
        <f>+CEMEX!K16+ARGOS!K16+'LA CONTRALORIA'!K16+'HOTEL SUNSTAR'!K16+CEMINTER!K16+CSS!K16+EUSA!K16+GMILLS!K16+AVIPAC!K16+VARELA_CIA!K16+'S99_ALBROOK'!K16+'S99_BGOLF'!K16+'S99_CHITRE'!K16+'S99_COLON2K'!K16+'S99_COSTA_ESTE'!K16+'S99_VPORRAS'!K16+'S99_PUNTA_PACIFICA'!K16+'S99_EL_FARO'!K16+'S99_PLAZA_TOCUMEN'!K16+'S99_PENONOME'!K16+'S99_SANTIAGO'!K16+'S99_SAN_FRANCISCO'!K16+'S99_PLAZA_ITALIA'!K16+'S99_PORTOBELO'!K16+'S99_PLAZA_CAROLINA'!K16+'S99_LA_DONA'!K16+'S99_TMUERTO'!K16</f>
        <v>3.3420000000000014</v>
      </c>
      <c r="L13" s="221">
        <f>+CEMEX!L16+ARGOS!L16+'LA CONTRALORIA'!L16+'HOTEL SUNSTAR'!L16+CEMINTER!L16+CSS!L16+EUSA!L16+GMILLS!L16+AVIPAC!L16+VARELA_CIA!L16+'S99_ALBROOK'!L16+'S99_BGOLF'!L16+'S99_CHITRE'!L16+'S99_COLON2K'!L16+'S99_COSTA_ESTE'!L16+'S99_VPORRAS'!L16+'S99_PUNTA_PACIFICA'!L16+'S99_EL_FARO'!L16+'S99_PLAZA_TOCUMEN'!L16+'S99_PENONOME'!L16+'S99_SANTIAGO'!L16+'S99_SAN_FRANCISCO'!L16+'S99_PLAZA_ITALIA'!L16+'S99_PORTOBELO'!L16+'S99_PLAZA_CAROLINA'!L16+'S99_LA_DONA'!L16+'S99_TMUERTO'!L16</f>
        <v>3.3420000000000014</v>
      </c>
      <c r="M13" s="221">
        <f>+CEMEX!M16+ARGOS!M16+'LA CONTRALORIA'!M16+'HOTEL SUNSTAR'!M16+CEMINTER!M16+CSS!M16+EUSA!M16+GMILLS!M16+AVIPAC!M16+VARELA_CIA!M16+'S99_ALBROOK'!M16+'S99_BGOLF'!M16+'S99_CHITRE'!M16+'S99_COLON2K'!M16+'S99_COSTA_ESTE'!M16+'S99_VPORRAS'!M16+'S99_PUNTA_PACIFICA'!M16+'S99_EL_FARO'!M16+'S99_PLAZA_TOCUMEN'!M16+'S99_PENONOME'!M16+'S99_SANTIAGO'!M16+'S99_SAN_FRANCISCO'!M16+'S99_PLAZA_ITALIA'!M16+'S99_PORTOBELO'!M16+'S99_PLAZA_CAROLINA'!M16+'S99_LA_DONA'!M16+'S99_TMUERTO'!M16</f>
        <v>3.3420000000000014</v>
      </c>
      <c r="N13" s="227">
        <f>+CEMEX!N16+ARGOS!N16+'LA CONTRALORIA'!N16+'HOTEL SUNSTAR'!N16+CEMINTER!N16+CSS!N16+EUSA!N16+GMILLS!N16+AVIPAC!N16+VARELA_CIA!N16+'S99_ALBROOK'!N16+'S99_BGOLF'!N16+'S99_CHITRE'!N16+'S99_COLON2K'!N16+'S99_COSTA_ESTE'!N16+'S99_VPORRAS'!N16+'S99_PUNTA_PACIFICA'!N16+'S99_EL_FARO'!N16+'S99_PLAZA_TOCUMEN'!N16+'S99_PENONOME'!N16+'S99_SANTIAGO'!N16+'S99_SAN_FRANCISCO'!N16+'S99_PLAZA_ITALIA'!N16+'S99_PORTOBELO'!N16+'S99_PLAZA_CAROLINA'!N16+'S99_LA_DONA'!N16+'S99_TMUERTO'!N16</f>
        <v>3.3420000000000014</v>
      </c>
    </row>
    <row r="14" spans="1:14" ht="13.5" thickBot="1">
      <c r="A14" s="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67"/>
      <c r="N14" s="199"/>
    </row>
    <row r="15" spans="1:14" ht="13.5" thickBot="1">
      <c r="A15" s="16" t="s">
        <v>10</v>
      </c>
      <c r="B15" s="223">
        <f>SUM(B11:B14)</f>
        <v>118.90228000000026</v>
      </c>
      <c r="C15" s="223">
        <f aca="true" t="shared" si="0" ref="C15:M15">SUM(C11:C13)</f>
        <v>118.90228000000026</v>
      </c>
      <c r="D15" s="223">
        <f t="shared" si="0"/>
        <v>118.90228000000026</v>
      </c>
      <c r="E15" s="223">
        <f t="shared" si="0"/>
        <v>118.90228000000026</v>
      </c>
      <c r="F15" s="223">
        <f t="shared" si="0"/>
        <v>10.308800000000012</v>
      </c>
      <c r="G15" s="223">
        <f t="shared" si="0"/>
        <v>10.308800000000012</v>
      </c>
      <c r="H15" s="223">
        <f t="shared" si="0"/>
        <v>10.308800000000012</v>
      </c>
      <c r="I15" s="223">
        <f t="shared" si="0"/>
        <v>10.308800000000012</v>
      </c>
      <c r="J15" s="223">
        <f t="shared" si="0"/>
        <v>57.33888000000012</v>
      </c>
      <c r="K15" s="223">
        <f t="shared" si="0"/>
        <v>87.33888000000012</v>
      </c>
      <c r="L15" s="223">
        <f t="shared" si="0"/>
        <v>87.33888000000012</v>
      </c>
      <c r="M15" s="223">
        <f t="shared" si="0"/>
        <v>87.33888000000012</v>
      </c>
      <c r="N15" s="225">
        <f>SUM(N11:N13)</f>
        <v>87.33888000000012</v>
      </c>
    </row>
    <row r="16" s="45" customFormat="1" ht="13.5" thickBot="1">
      <c r="B16" s="81"/>
    </row>
    <row r="17" spans="1:14" s="32" customFormat="1" ht="13.5" thickBot="1">
      <c r="A17"/>
      <c r="B17" s="287" t="s">
        <v>75</v>
      </c>
      <c r="C17" s="288"/>
      <c r="D17" s="288"/>
      <c r="E17" s="289"/>
      <c r="F17" s="290" t="s">
        <v>76</v>
      </c>
      <c r="G17" s="291"/>
      <c r="H17" s="291"/>
      <c r="I17" s="292"/>
      <c r="J17" s="287" t="s">
        <v>77</v>
      </c>
      <c r="K17" s="288"/>
      <c r="L17" s="288"/>
      <c r="M17" s="288"/>
      <c r="N17" s="289"/>
    </row>
    <row r="18" spans="1:14" s="32" customFormat="1" ht="12.75">
      <c r="A18" s="51" t="s">
        <v>4</v>
      </c>
      <c r="B18" s="26" t="s">
        <v>28</v>
      </c>
      <c r="C18" s="26" t="s">
        <v>29</v>
      </c>
      <c r="D18" s="26" t="s">
        <v>30</v>
      </c>
      <c r="E18" s="26" t="s">
        <v>31</v>
      </c>
      <c r="F18" s="26" t="s">
        <v>32</v>
      </c>
      <c r="G18" s="26" t="s">
        <v>33</v>
      </c>
      <c r="H18" s="26" t="s">
        <v>34</v>
      </c>
      <c r="I18" s="26" t="s">
        <v>35</v>
      </c>
      <c r="J18" s="26" t="s">
        <v>36</v>
      </c>
      <c r="K18" s="26" t="s">
        <v>37</v>
      </c>
      <c r="L18" s="26" t="s">
        <v>38</v>
      </c>
      <c r="M18" s="26" t="s">
        <v>39</v>
      </c>
      <c r="N18" s="52" t="s">
        <v>40</v>
      </c>
    </row>
    <row r="19" spans="1:14" s="219" customFormat="1" ht="12.75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8"/>
      <c r="N19" s="229"/>
    </row>
    <row r="20" spans="1:14" s="219" customFormat="1" ht="12.75">
      <c r="A20" s="36" t="s">
        <v>182</v>
      </c>
      <c r="B20" s="231">
        <f>EDECHI!B109+EDEMET!B109+ELEKTRA!B109</f>
        <v>69.00457000000026</v>
      </c>
      <c r="C20" s="231">
        <f>EDECHI!C109+EDEMET!C109+ELEKTRA!C109</f>
        <v>69.00457000000026</v>
      </c>
      <c r="D20" s="231">
        <f>EDECHI!D109+EDEMET!D109+ELEKTRA!D109</f>
        <v>69.00457000000026</v>
      </c>
      <c r="E20" s="231">
        <f>EDECHI!E109+EDEMET!E109+ELEKTRA!E109</f>
        <v>69.00457000000026</v>
      </c>
      <c r="F20" s="231">
        <f>EDECHI!F109+EDEMET!F109+ELEKTRA!F109</f>
        <v>88.94602000000016</v>
      </c>
      <c r="G20" s="231">
        <f>EDECHI!G109+EDEMET!G109+ELEKTRA!G109</f>
        <v>88.94602000000016</v>
      </c>
      <c r="H20" s="231">
        <f>EDECHI!H109+EDEMET!H109+ELEKTRA!H109</f>
        <v>88.94602000000016</v>
      </c>
      <c r="I20" s="231">
        <f>EDECHI!I109+EDEMET!I109+ELEKTRA!I109</f>
        <v>88.94602000000016</v>
      </c>
      <c r="J20" s="231">
        <f>EDECHI!J109+EDEMET!J109+ELEKTRA!J109</f>
        <v>38.47406000000021</v>
      </c>
      <c r="K20" s="231">
        <f>EDECHI!K109+EDEMET!K109+ELEKTRA!K109</f>
        <v>38.47406000000021</v>
      </c>
      <c r="L20" s="231">
        <f>EDECHI!L109+EDEMET!L109+ELEKTRA!L109</f>
        <v>38.47406000000021</v>
      </c>
      <c r="M20" s="231">
        <f>EDECHI!M109+EDEMET!M109+ELEKTRA!M109</f>
        <v>38.47406000000021</v>
      </c>
      <c r="N20" s="231">
        <f>EDECHI!N109+EDEMET!N109+ELEKTRA!N109</f>
        <v>38.47406000000021</v>
      </c>
    </row>
    <row r="21" spans="1:14" s="219" customFormat="1" ht="12.75">
      <c r="A21" s="36" t="s">
        <v>186</v>
      </c>
      <c r="B21" s="222">
        <f>MINERACONS!B28</f>
        <v>1.08</v>
      </c>
      <c r="C21" s="222">
        <f>MINERACONS!C28</f>
        <v>1.08</v>
      </c>
      <c r="D21" s="222">
        <f>MINERACONS!D28</f>
        <v>1.08</v>
      </c>
      <c r="E21" s="222">
        <f>MINERACONS!E28</f>
        <v>1.08</v>
      </c>
      <c r="F21" s="222">
        <f>MINERACONS!F28</f>
        <v>0</v>
      </c>
      <c r="G21" s="222">
        <f>MINERACONS!G28</f>
        <v>0</v>
      </c>
      <c r="H21" s="222">
        <f>MINERACONS!H28</f>
        <v>0</v>
      </c>
      <c r="I21" s="222">
        <f>MINERACONS!I28</f>
        <v>0</v>
      </c>
      <c r="J21" s="222">
        <f>MINERACONS!J28</f>
        <v>1.12</v>
      </c>
      <c r="K21" s="222">
        <f>MINERACONS!K28</f>
        <v>1.12</v>
      </c>
      <c r="L21" s="222">
        <f>MINERACONS!L28</f>
        <v>1.12</v>
      </c>
      <c r="M21" s="222">
        <f>MINERACONS!M28</f>
        <v>1.12</v>
      </c>
      <c r="N21" s="226">
        <f>MINERACONS!N28</f>
        <v>1.12</v>
      </c>
    </row>
    <row r="22" spans="1:14" s="219" customFormat="1" ht="13.5" thickBot="1">
      <c r="A22" s="220" t="s">
        <v>183</v>
      </c>
      <c r="B22" s="221">
        <f>CEMEX!B28+ARGOS!B28+'LA CONTRALORIA'!B28+'HOTEL SUNSTAR'!B28+CEMINTER!B28+CSS!B28+EUSA!B28+GMILLS!B28+AVIPAC!B28+VARELA_CIA!B28+'S99_ALBROOK'!B28+'S99_BGOLF'!B28+'S99_CHITRE'!B28+'S99_COLON2K'!B28+'S99_COSTA_ESTE'!B28+'S99_VPORRAS'!B28+'S99_PUNTA_PACIFICA'!B28+'S99_EL_FARO'!B28+'S99_PLAZA_TOCUMEN'!B28+'S99_PENONOME'!B28+'S99_SANTIAGO'!B28+'S99_SAN_FRANCISCO'!B28+'S99_PLAZA_ITALIA'!B28+'S99_PORTOBELO'!B28+'S99_PLAZA_CAROLINA'!B28+'S99_LA_DONA'!B28+'S99_TMUERTO'!B28</f>
        <v>4.068</v>
      </c>
      <c r="C22" s="221">
        <f>CEMEX!C28+ARGOS!C28+'LA CONTRALORIA'!C28+'HOTEL SUNSTAR'!C28+CEMINTER!C28+CSS!C28+EUSA!C28+GMILLS!C28+AVIPAC!C28+VARELA_CIA!C28+'S99_ALBROOK'!C28+'S99_BGOLF'!C28+'S99_CHITRE'!C28+'S99_COLON2K'!C28+'S99_COSTA_ESTE'!C28+'S99_VPORRAS'!C28+'S99_PUNTA_PACIFICA'!C28+'S99_EL_FARO'!C28+'S99_PLAZA_TOCUMEN'!C28+'S99_PENONOME'!C28+'S99_SANTIAGO'!C28+'S99_SAN_FRANCISCO'!C28+'S99_PLAZA_ITALIA'!C28+'S99_PORTOBELO'!C28+'S99_PLAZA_CAROLINA'!C28+'S99_LA_DONA'!C28+'S99_TMUERTO'!C28</f>
        <v>4.068</v>
      </c>
      <c r="D22" s="221">
        <f>CEMEX!D28+ARGOS!D28+'LA CONTRALORIA'!D28+'HOTEL SUNSTAR'!D28+CEMINTER!D28+CSS!D28+EUSA!D28+GMILLS!D28+AVIPAC!D28+VARELA_CIA!D28+'S99_ALBROOK'!D28+'S99_BGOLF'!D28+'S99_CHITRE'!D28+'S99_COLON2K'!D28+'S99_COSTA_ESTE'!D28+'S99_VPORRAS'!D28+'S99_PUNTA_PACIFICA'!D28+'S99_EL_FARO'!D28+'S99_PLAZA_TOCUMEN'!D28+'S99_PENONOME'!D28+'S99_SANTIAGO'!D28+'S99_SAN_FRANCISCO'!D28+'S99_PLAZA_ITALIA'!D28+'S99_PORTOBELO'!D28+'S99_PLAZA_CAROLINA'!D28+'S99_LA_DONA'!D28+'S99_TMUERTO'!D28</f>
        <v>4.068</v>
      </c>
      <c r="E22" s="221">
        <f>CEMEX!E28+ARGOS!E28+'LA CONTRALORIA'!E28+'HOTEL SUNSTAR'!E28+CEMINTER!E28+CSS!E28+EUSA!E28+GMILLS!E28+AVIPAC!E28+VARELA_CIA!E28+'S99_ALBROOK'!E28+'S99_BGOLF'!E28+'S99_CHITRE'!E28+'S99_COLON2K'!E28+'S99_COSTA_ESTE'!E28+'S99_VPORRAS'!E28+'S99_PUNTA_PACIFICA'!E28+'S99_EL_FARO'!E28+'S99_PLAZA_TOCUMEN'!E28+'S99_PENONOME'!E28+'S99_SANTIAGO'!E28+'S99_SAN_FRANCISCO'!E28+'S99_PLAZA_ITALIA'!E28+'S99_PORTOBELO'!E28+'S99_PLAZA_CAROLINA'!E28+'S99_LA_DONA'!E28+'S99_TMUERTO'!E28</f>
        <v>4.068</v>
      </c>
      <c r="F22" s="221">
        <f>CEMEX!F28+ARGOS!F28+'LA CONTRALORIA'!F28+'HOTEL SUNSTAR'!F28+CEMINTER!F28+CSS!F28+EUSA!F28+GMILLS!F28+AVIPAC!F28+VARELA_CIA!F28+'S99_ALBROOK'!F28+'S99_BGOLF'!F28+'S99_CHITRE'!F28+'S99_COLON2K'!F28+'S99_COSTA_ESTE'!F28+'S99_VPORRAS'!F28+'S99_PUNTA_PACIFICA'!F28+'S99_EL_FARO'!F28+'S99_PLAZA_TOCUMEN'!F28+'S99_PENONOME'!F28+'S99_SANTIAGO'!F28+'S99_SAN_FRANCISCO'!F28+'S99_PLAZA_ITALIA'!F28+'S99_PORTOBELO'!F28+'S99_PLAZA_CAROLINA'!F28+'S99_LA_DONA'!F28+'S99_TMUERTO'!F28</f>
        <v>1.9060000000000001</v>
      </c>
      <c r="G22" s="221">
        <f>CEMEX!G28+ARGOS!G28+'LA CONTRALORIA'!G28+'HOTEL SUNSTAR'!G28+CEMINTER!G28+CSS!G28+EUSA!G28+GMILLS!G28+AVIPAC!G28+VARELA_CIA!G28+'S99_ALBROOK'!G28+'S99_BGOLF'!G28+'S99_CHITRE'!G28+'S99_COLON2K'!G28+'S99_COSTA_ESTE'!G28+'S99_VPORRAS'!G28+'S99_PUNTA_PACIFICA'!G28+'S99_EL_FARO'!G28+'S99_PLAZA_TOCUMEN'!G28+'S99_PENONOME'!G28+'S99_SANTIAGO'!G28+'S99_SAN_FRANCISCO'!G28+'S99_PLAZA_ITALIA'!G28+'S99_PORTOBELO'!G28+'S99_PLAZA_CAROLINA'!G28+'S99_LA_DONA'!G28+'S99_TMUERTO'!G28</f>
        <v>1.9060000000000001</v>
      </c>
      <c r="H22" s="221">
        <f>CEMEX!H28+ARGOS!H28+'LA CONTRALORIA'!H28+'HOTEL SUNSTAR'!H28+CEMINTER!H28+CSS!H28+EUSA!H28+GMILLS!H28+AVIPAC!H28+VARELA_CIA!H28+'S99_ALBROOK'!H28+'S99_BGOLF'!H28+'S99_CHITRE'!H28+'S99_COLON2K'!H28+'S99_COSTA_ESTE'!H28+'S99_VPORRAS'!H28+'S99_PUNTA_PACIFICA'!H28+'S99_EL_FARO'!H28+'S99_PLAZA_TOCUMEN'!H28+'S99_PENONOME'!H28+'S99_SANTIAGO'!H28+'S99_SAN_FRANCISCO'!H28+'S99_PLAZA_ITALIA'!H28+'S99_PORTOBELO'!H28+'S99_PLAZA_CAROLINA'!H28+'S99_LA_DONA'!H28+'S99_TMUERTO'!H28</f>
        <v>1.9060000000000001</v>
      </c>
      <c r="I22" s="221">
        <f>CEMEX!I28+ARGOS!I28+'LA CONTRALORIA'!I28+'HOTEL SUNSTAR'!I28+CEMINTER!I28+CSS!I28+EUSA!I28+GMILLS!I28+AVIPAC!I28+VARELA_CIA!I28+'S99_ALBROOK'!I28+'S99_BGOLF'!I28+'S99_CHITRE'!I28+'S99_COLON2K'!I28+'S99_COSTA_ESTE'!I28+'S99_VPORRAS'!I28+'S99_PUNTA_PACIFICA'!I28+'S99_EL_FARO'!I28+'S99_PLAZA_TOCUMEN'!I28+'S99_PENONOME'!I28+'S99_SANTIAGO'!I28+'S99_SAN_FRANCISCO'!I28+'S99_PLAZA_ITALIA'!I28+'S99_PORTOBELO'!I28+'S99_PLAZA_CAROLINA'!I28+'S99_LA_DONA'!I28+'S99_TMUERTO'!I28</f>
        <v>1.9060000000000001</v>
      </c>
      <c r="J22" s="221">
        <f>CEMEX!J28+ARGOS!J28+'LA CONTRALORIA'!J28+'HOTEL SUNSTAR'!J28+CEMINTER!J28+CSS!J28+EUSA!J28+GMILLS!J28+AVIPAC!J28+VARELA_CIA!J28+'S99_ALBROOK'!J28+'S99_BGOLF'!J28+'S99_CHITRE'!J28+'S99_COLON2K'!J28+'S99_COSTA_ESTE'!J28+'S99_VPORRAS'!J28+'S99_PUNTA_PACIFICA'!J28+'S99_EL_FARO'!J28+'S99_PLAZA_TOCUMEN'!J28+'S99_PENONOME'!J28+'S99_SANTIAGO'!J28+'S99_SAN_FRANCISCO'!J28+'S99_PLAZA_ITALIA'!J28+'S99_PORTOBELO'!J28+'S99_PLAZA_CAROLINA'!J28+'S99_LA_DONA'!J28+'S99_TMUERTO'!J28</f>
        <v>2.8579999999999997</v>
      </c>
      <c r="K22" s="221">
        <f>CEMEX!K28+ARGOS!K28+'LA CONTRALORIA'!K28+'HOTEL SUNSTAR'!K28+CEMINTER!K28+CSS!K28+EUSA!K28+GMILLS!K28+AVIPAC!K28+VARELA_CIA!K28+'S99_ALBROOK'!K28+'S99_BGOLF'!K28+'S99_CHITRE'!K28+'S99_COLON2K'!K28+'S99_COSTA_ESTE'!K28+'S99_VPORRAS'!K28+'S99_PUNTA_PACIFICA'!K28+'S99_EL_FARO'!K28+'S99_PLAZA_TOCUMEN'!K28+'S99_PENONOME'!K28+'S99_SANTIAGO'!K28+'S99_SAN_FRANCISCO'!K28+'S99_PLAZA_ITALIA'!K28+'S99_PORTOBELO'!K28+'S99_PLAZA_CAROLINA'!K28+'S99_LA_DONA'!K28+'S99_TMUERTO'!K28</f>
        <v>2.8579999999999997</v>
      </c>
      <c r="L22" s="221">
        <f>CEMEX!L28+ARGOS!L28+'LA CONTRALORIA'!L28+'HOTEL SUNSTAR'!L28+CEMINTER!L28+CSS!L28+EUSA!L28+GMILLS!L28+AVIPAC!L28+VARELA_CIA!L28+'S99_ALBROOK'!L28+'S99_BGOLF'!L28+'S99_CHITRE'!L28+'S99_COLON2K'!L28+'S99_COSTA_ESTE'!L28+'S99_VPORRAS'!L28+'S99_PUNTA_PACIFICA'!L28+'S99_EL_FARO'!L28+'S99_PLAZA_TOCUMEN'!L28+'S99_PENONOME'!L28+'S99_SANTIAGO'!L28+'S99_SAN_FRANCISCO'!L28+'S99_PLAZA_ITALIA'!L28+'S99_PORTOBELO'!L28+'S99_PLAZA_CAROLINA'!L28+'S99_LA_DONA'!L28+'S99_TMUERTO'!L28</f>
        <v>2.8579999999999997</v>
      </c>
      <c r="M22" s="221">
        <f>CEMEX!M28+ARGOS!M28+'LA CONTRALORIA'!M28+'HOTEL SUNSTAR'!M28+CEMINTER!M28+CSS!M28+EUSA!M28+GMILLS!M28+AVIPAC!M28+VARELA_CIA!M28+'S99_ALBROOK'!M28+'S99_BGOLF'!M28+'S99_CHITRE'!M28+'S99_COLON2K'!M28+'S99_COSTA_ESTE'!M28+'S99_VPORRAS'!M28+'S99_PUNTA_PACIFICA'!M28+'S99_EL_FARO'!M28+'S99_PLAZA_TOCUMEN'!M28+'S99_PENONOME'!M28+'S99_SANTIAGO'!M28+'S99_SAN_FRANCISCO'!M28+'S99_PLAZA_ITALIA'!M28+'S99_PORTOBELO'!M28+'S99_PLAZA_CAROLINA'!M28+'S99_LA_DONA'!M28+'S99_TMUERTO'!M28</f>
        <v>2.8579999999999997</v>
      </c>
      <c r="N22" s="227">
        <f>CEMEX!N28+ARGOS!N28+'LA CONTRALORIA'!N28+'HOTEL SUNSTAR'!N28+CEMINTER!N28+CSS!N28+EUSA!N28+GMILLS!N28+AVIPAC!N28+VARELA_CIA!N28+'S99_ALBROOK'!N28+'S99_BGOLF'!N28+'S99_CHITRE'!N28+'S99_COLON2K'!N28+'S99_COSTA_ESTE'!N28+'S99_VPORRAS'!N28+'S99_PUNTA_PACIFICA'!N28+'S99_EL_FARO'!N28+'S99_PLAZA_TOCUMEN'!N28+'S99_PENONOME'!N28+'S99_SANTIAGO'!N28+'S99_SAN_FRANCISCO'!N28+'S99_PLAZA_ITALIA'!N28+'S99_PORTOBELO'!N28+'S99_PLAZA_CAROLINA'!N28+'S99_LA_DONA'!N28+'S99_TMUERTO'!N28</f>
        <v>2.8579999999999997</v>
      </c>
    </row>
    <row r="23" ht="13.5" thickBot="1"/>
    <row r="24" spans="1:14" ht="13.5" thickBot="1">
      <c r="A24" s="16" t="s">
        <v>10</v>
      </c>
      <c r="B24" s="223">
        <f aca="true" t="shared" si="1" ref="B24:N24">SUM(B20:B22)</f>
        <v>74.15257000000025</v>
      </c>
      <c r="C24" s="223">
        <f t="shared" si="1"/>
        <v>74.15257000000025</v>
      </c>
      <c r="D24" s="223">
        <f t="shared" si="1"/>
        <v>74.15257000000025</v>
      </c>
      <c r="E24" s="223">
        <f t="shared" si="1"/>
        <v>74.15257000000025</v>
      </c>
      <c r="F24" s="223">
        <f t="shared" si="1"/>
        <v>90.85202000000017</v>
      </c>
      <c r="G24" s="223">
        <f t="shared" si="1"/>
        <v>90.85202000000017</v>
      </c>
      <c r="H24" s="223">
        <f t="shared" si="1"/>
        <v>90.85202000000017</v>
      </c>
      <c r="I24" s="223">
        <f t="shared" si="1"/>
        <v>90.85202000000017</v>
      </c>
      <c r="J24" s="223">
        <f t="shared" si="1"/>
        <v>42.4520600000002</v>
      </c>
      <c r="K24" s="223">
        <f t="shared" si="1"/>
        <v>42.4520600000002</v>
      </c>
      <c r="L24" s="223">
        <f t="shared" si="1"/>
        <v>42.4520600000002</v>
      </c>
      <c r="M24" s="223">
        <f t="shared" si="1"/>
        <v>42.4520600000002</v>
      </c>
      <c r="N24" s="223">
        <f t="shared" si="1"/>
        <v>42.4520600000002</v>
      </c>
    </row>
    <row r="25" s="45" customFormat="1" ht="13.5" thickBot="1"/>
    <row r="26" spans="2:14" s="32" customFormat="1" ht="13.5" thickBot="1">
      <c r="B26" s="287" t="s">
        <v>78</v>
      </c>
      <c r="C26" s="288"/>
      <c r="D26" s="288"/>
      <c r="E26" s="289"/>
      <c r="F26" s="290" t="s">
        <v>79</v>
      </c>
      <c r="G26" s="291"/>
      <c r="H26" s="291"/>
      <c r="I26" s="291"/>
      <c r="J26" s="292"/>
      <c r="K26" s="288" t="s">
        <v>80</v>
      </c>
      <c r="L26" s="288"/>
      <c r="M26" s="288"/>
      <c r="N26" s="289"/>
    </row>
    <row r="27" spans="1:14" s="32" customFormat="1" ht="12.75">
      <c r="A27" s="51" t="s">
        <v>4</v>
      </c>
      <c r="B27" s="26" t="s">
        <v>41</v>
      </c>
      <c r="C27" s="26" t="s">
        <v>42</v>
      </c>
      <c r="D27" s="26" t="s">
        <v>43</v>
      </c>
      <c r="E27" s="26" t="s">
        <v>44</v>
      </c>
      <c r="F27" s="26" t="s">
        <v>45</v>
      </c>
      <c r="G27" s="26" t="s">
        <v>46</v>
      </c>
      <c r="H27" s="26" t="s">
        <v>47</v>
      </c>
      <c r="I27" s="26" t="s">
        <v>48</v>
      </c>
      <c r="J27" s="26" t="s">
        <v>49</v>
      </c>
      <c r="K27" s="26" t="s">
        <v>50</v>
      </c>
      <c r="L27" s="26" t="s">
        <v>51</v>
      </c>
      <c r="M27" s="26" t="s">
        <v>52</v>
      </c>
      <c r="N27" s="52" t="s">
        <v>53</v>
      </c>
    </row>
    <row r="28" spans="1:14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0"/>
      <c r="N28" s="158"/>
    </row>
    <row r="29" spans="1:14" ht="12.75">
      <c r="A29" s="36" t="s">
        <v>182</v>
      </c>
      <c r="B29" s="231">
        <f>EDECHI!B164+EDEMET!B164+ELEKTRA!B164</f>
        <v>50.66406000000006</v>
      </c>
      <c r="C29" s="231">
        <f>EDECHI!C164+EDEMET!C164+ELEKTRA!C164</f>
        <v>50.66406000000006</v>
      </c>
      <c r="D29" s="231">
        <f>EDECHI!D164+EDEMET!D164+ELEKTRA!D164</f>
        <v>50.66406000000006</v>
      </c>
      <c r="E29" s="231">
        <f>EDECHI!E164+EDEMET!E164+ELEKTRA!E164</f>
        <v>50.66406000000006</v>
      </c>
      <c r="F29" s="231">
        <f>EDECHI!F164+EDEMET!F164+ELEKTRA!F164</f>
        <v>27.864259999999916</v>
      </c>
      <c r="G29" s="231">
        <f>EDECHI!G164+EDEMET!G164+ELEKTRA!G164</f>
        <v>27.864259999999916</v>
      </c>
      <c r="H29" s="231">
        <f>EDECHI!H164+EDEMET!H164+ELEKTRA!H164</f>
        <v>27.864259999999916</v>
      </c>
      <c r="I29" s="231">
        <f>EDECHI!I164+EDEMET!I164+ELEKTRA!I164</f>
        <v>27.864259999999916</v>
      </c>
      <c r="J29" s="231">
        <f>EDECHI!J164+EDEMET!J164+ELEKTRA!J164</f>
        <v>27.864259999999916</v>
      </c>
      <c r="K29" s="231">
        <f>EDECHI!K164+EDEMET!K164+ELEKTRA!K164</f>
        <v>41.44406000000015</v>
      </c>
      <c r="L29" s="231">
        <f>EDECHI!L164+EDEMET!L164+ELEKTRA!L164</f>
        <v>41.44406000000015</v>
      </c>
      <c r="M29" s="231">
        <f>EDECHI!M164+EDEMET!M164+ELEKTRA!M164</f>
        <v>41.44406000000015</v>
      </c>
      <c r="N29" s="231">
        <f>EDECHI!N164+EDEMET!N164+ELEKTRA!N164</f>
        <v>41.44406000000015</v>
      </c>
    </row>
    <row r="30" spans="1:14" ht="12.75">
      <c r="A30" s="36" t="s">
        <v>186</v>
      </c>
      <c r="B30" s="222">
        <f>MINERACONS!B40</f>
        <v>0</v>
      </c>
      <c r="C30" s="222">
        <f>MINERACONS!C40</f>
        <v>0</v>
      </c>
      <c r="D30" s="222">
        <f>MINERACONS!D40</f>
        <v>0</v>
      </c>
      <c r="E30" s="222">
        <f>MINERACONS!E40</f>
        <v>0</v>
      </c>
      <c r="F30" s="222">
        <f>MINERACONS!F40</f>
        <v>1.12</v>
      </c>
      <c r="G30" s="222">
        <f>MINERACONS!G40</f>
        <v>1.12</v>
      </c>
      <c r="H30" s="222">
        <f>MINERACONS!H40</f>
        <v>1.12</v>
      </c>
      <c r="I30" s="222">
        <f>MINERACONS!I40</f>
        <v>1.12</v>
      </c>
      <c r="J30" s="222">
        <f>MINERACONS!J40</f>
        <v>1.12</v>
      </c>
      <c r="K30" s="222">
        <f>MINERACONS!K40</f>
        <v>0</v>
      </c>
      <c r="L30" s="222">
        <f>MINERACONS!L40</f>
        <v>0</v>
      </c>
      <c r="M30" s="222">
        <f>MINERACONS!M40</f>
        <v>0</v>
      </c>
      <c r="N30" s="226">
        <f>MINERACONS!N40</f>
        <v>0</v>
      </c>
    </row>
    <row r="31" spans="1:14" s="43" customFormat="1" ht="13.5" thickBot="1">
      <c r="A31" s="220" t="s">
        <v>183</v>
      </c>
      <c r="B31" s="221">
        <f>CEMEX!B40+ARGOS!B40+'LA CONTRALORIA'!B40+'HOTEL SUNSTAR'!B40+CEMINTER!B40+CSS!B40+EUSA!B40+GMILLS!B40+AVIPAC!B40+VARELA_CIA!B40+'S99_ALBROOK'!B40+'S99_BGOLF'!B40+'S99_CHITRE'!B40+'S99_COLON2K'!B40+'S99_COSTA_ESTE'!B40+'S99_VPORRAS'!B40+'S99_PUNTA_PACIFICA'!B40+'S99_EL_FARO'!B40+'S99_PENONOME'!B40+'S99_PLAZA_TOCUMEN'!B40+'S99_SANTIAGO'!B40+'S99_SAN_FRANCISCO'!B40+'S99_PLAZA_ITALIA'!B40+'S99_PORTOBELO'!B40+'S99_PLAZA_CAROLINA'!B40+'S99_LA_DONA'!B40+'S99_TMUERTO'!B40</f>
        <v>3.3039999999999985</v>
      </c>
      <c r="C31" s="221">
        <f>CEMEX!C40+ARGOS!C40+'LA CONTRALORIA'!C40+'HOTEL SUNSTAR'!C40+CEMINTER!C40+CSS!C40+EUSA!C40+GMILLS!C40+AVIPAC!C40+VARELA_CIA!C40+'S99_ALBROOK'!C40+'S99_BGOLF'!C40+'S99_CHITRE'!C40+'S99_COLON2K'!C40+'S99_COSTA_ESTE'!C40+'S99_VPORRAS'!C40+'S99_PUNTA_PACIFICA'!C40+'S99_EL_FARO'!C40+'S99_PENONOME'!C40+'S99_PLAZA_TOCUMEN'!C40+'S99_SANTIAGO'!C40+'S99_SAN_FRANCISCO'!C40+'S99_PLAZA_ITALIA'!C40+'S99_PORTOBELO'!C40+'S99_PLAZA_CAROLINA'!C40+'S99_LA_DONA'!C40+'S99_TMUERTO'!C40</f>
        <v>3.3039999999999985</v>
      </c>
      <c r="D31" s="221">
        <f>CEMEX!D40+ARGOS!D40+'LA CONTRALORIA'!D40+'HOTEL SUNSTAR'!D40+CEMINTER!D40+CSS!D40+EUSA!D40+GMILLS!D40+AVIPAC!D40+VARELA_CIA!D40+'S99_ALBROOK'!D40+'S99_BGOLF'!D40+'S99_CHITRE'!D40+'S99_COLON2K'!D40+'S99_COSTA_ESTE'!D40+'S99_VPORRAS'!D40+'S99_PUNTA_PACIFICA'!D40+'S99_EL_FARO'!D40+'S99_PENONOME'!D40+'S99_PLAZA_TOCUMEN'!D40+'S99_SANTIAGO'!D40+'S99_SAN_FRANCISCO'!D40+'S99_PLAZA_ITALIA'!D40+'S99_PORTOBELO'!D40+'S99_PLAZA_CAROLINA'!D40+'S99_LA_DONA'!D40+'S99_TMUERTO'!D40</f>
        <v>3.3039999999999985</v>
      </c>
      <c r="E31" s="221">
        <f>CEMEX!E40+ARGOS!E40+'LA CONTRALORIA'!E40+'HOTEL SUNSTAR'!E40+CEMINTER!E40+CSS!E40+EUSA!E40+GMILLS!E40+AVIPAC!E40+VARELA_CIA!E40+'S99_ALBROOK'!E40+'S99_BGOLF'!E40+'S99_CHITRE'!E40+'S99_COLON2K'!E40+'S99_COSTA_ESTE'!E40+'S99_VPORRAS'!E40+'S99_PUNTA_PACIFICA'!E40+'S99_EL_FARO'!E40+'S99_PENONOME'!E40+'S99_PLAZA_TOCUMEN'!E40+'S99_SANTIAGO'!E40+'S99_SAN_FRANCISCO'!E40+'S99_PLAZA_ITALIA'!E40+'S99_PORTOBELO'!E40+'S99_PLAZA_CAROLINA'!E40+'S99_LA_DONA'!E40+'S99_TMUERTO'!E40</f>
        <v>3.3039999999999985</v>
      </c>
      <c r="F31" s="221">
        <f>CEMEX!F40+ARGOS!F40+'LA CONTRALORIA'!F40+'HOTEL SUNSTAR'!F40+CEMINTER!F40+CSS!F40+EUSA!F40+GMILLS!F40+AVIPAC!F40+VARELA_CIA!F40+'S99_ALBROOK'!F40+'S99_BGOLF'!F40+'S99_CHITRE'!F40+'S99_COLON2K'!F40+'S99_COSTA_ESTE'!F40+'S99_VPORRAS'!F40+'S99_PUNTA_PACIFICA'!F40+'S99_EL_FARO'!F40+'S99_PENONOME'!F40+'S99_PLAZA_TOCUMEN'!F40+'S99_SANTIAGO'!F40+'S99_SAN_FRANCISCO'!F40+'S99_PLAZA_ITALIA'!F40+'S99_PORTOBELO'!F40+'S99_PLAZA_CAROLINA'!F40+'S99_LA_DONA'!F40+'S99_TMUERTO'!F40</f>
        <v>4.234</v>
      </c>
      <c r="G31" s="221">
        <f>CEMEX!G40+ARGOS!G40+'LA CONTRALORIA'!G40+'HOTEL SUNSTAR'!G40+CEMINTER!G40+CSS!G40+EUSA!G40+GMILLS!G40+AVIPAC!G40+VARELA_CIA!G40+'S99_ALBROOK'!G40+'S99_BGOLF'!G40+'S99_CHITRE'!G40+'S99_COLON2K'!G40+'S99_COSTA_ESTE'!G40+'S99_VPORRAS'!G40+'S99_PUNTA_PACIFICA'!G40+'S99_EL_FARO'!G40+'S99_PENONOME'!G40+'S99_PLAZA_TOCUMEN'!G40+'S99_SANTIAGO'!G40+'S99_SAN_FRANCISCO'!G40+'S99_PLAZA_ITALIA'!G40+'S99_PORTOBELO'!G40+'S99_PLAZA_CAROLINA'!G40+'S99_LA_DONA'!G40+'S99_TMUERTO'!G40</f>
        <v>4.234</v>
      </c>
      <c r="H31" s="221">
        <f>CEMEX!H40+ARGOS!H40+'LA CONTRALORIA'!H40+'HOTEL SUNSTAR'!H40+CEMINTER!H40+CSS!H40+EUSA!H40+GMILLS!H40+AVIPAC!H40+VARELA_CIA!H40+'S99_ALBROOK'!H40+'S99_BGOLF'!H40+'S99_CHITRE'!H40+'S99_COLON2K'!H40+'S99_COSTA_ESTE'!H40+'S99_VPORRAS'!H40+'S99_PUNTA_PACIFICA'!H40+'S99_EL_FARO'!H40+'S99_PENONOME'!H40+'S99_PLAZA_TOCUMEN'!H40+'S99_SANTIAGO'!H40+'S99_SAN_FRANCISCO'!H40+'S99_PLAZA_ITALIA'!H40+'S99_PORTOBELO'!H40+'S99_PLAZA_CAROLINA'!H40+'S99_LA_DONA'!H40+'S99_TMUERTO'!H40</f>
        <v>4.234</v>
      </c>
      <c r="I31" s="221">
        <f>CEMEX!I40+ARGOS!I40+'LA CONTRALORIA'!I40+'HOTEL SUNSTAR'!I40+CEMINTER!I40+CSS!I40+EUSA!I40+GMILLS!I40+AVIPAC!I40+VARELA_CIA!I40+'S99_ALBROOK'!I40+'S99_BGOLF'!I40+'S99_CHITRE'!I40+'S99_COLON2K'!I40+'S99_COSTA_ESTE'!I40+'S99_VPORRAS'!I40+'S99_PUNTA_PACIFICA'!I40+'S99_EL_FARO'!I40+'S99_PENONOME'!I40+'S99_PLAZA_TOCUMEN'!I40+'S99_SANTIAGO'!I40+'S99_SAN_FRANCISCO'!I40+'S99_PLAZA_ITALIA'!I40+'S99_PORTOBELO'!I40+'S99_PLAZA_CAROLINA'!I40+'S99_LA_DONA'!I40+'S99_TMUERTO'!I40</f>
        <v>4.234</v>
      </c>
      <c r="J31" s="221">
        <f>CEMEX!J40+ARGOS!J40+'LA CONTRALORIA'!J40+'HOTEL SUNSTAR'!J40+CEMINTER!J40+CSS!J40+EUSA!J40+GMILLS!J40+AVIPAC!J40+VARELA_CIA!J40+'S99_ALBROOK'!J40+'S99_BGOLF'!J40+'S99_CHITRE'!J40+'S99_COLON2K'!J40+'S99_COSTA_ESTE'!J40+'S99_VPORRAS'!J40+'S99_PUNTA_PACIFICA'!J40+'S99_EL_FARO'!J40+'S99_PENONOME'!J40+'S99_PLAZA_TOCUMEN'!J40+'S99_SANTIAGO'!J40+'S99_SAN_FRANCISCO'!J40+'S99_PLAZA_ITALIA'!J40+'S99_PORTOBELO'!J40+'S99_PLAZA_CAROLINA'!J40+'S99_LA_DONA'!J40+'S99_TMUERTO'!J40</f>
        <v>4.234</v>
      </c>
      <c r="K31" s="221">
        <f>CEMEX!K40+ARGOS!K40+'LA CONTRALORIA'!K40+'HOTEL SUNSTAR'!K40+CEMINTER!K40+CSS!K40+EUSA!K40+GMILLS!K40+AVIPAC!K40+VARELA_CIA!K40+'S99_ALBROOK'!K40+'S99_BGOLF'!K40+'S99_CHITRE'!K40+'S99_COLON2K'!K40+'S99_COSTA_ESTE'!K40+'S99_VPORRAS'!K40+'S99_PUNTA_PACIFICA'!K40+'S99_EL_FARO'!K40+'S99_PENONOME'!K40+'S99_PLAZA_TOCUMEN'!K40+'S99_SANTIAGO'!K40+'S99_SAN_FRANCISCO'!K40+'S99_PLAZA_ITALIA'!K40+'S99_PORTOBELO'!K40+'S99_PLAZA_CAROLINA'!K40+'S99_LA_DONA'!K40+'S99_TMUERTO'!K40</f>
        <v>6.314000000000001</v>
      </c>
      <c r="L31" s="221">
        <f>CEMEX!L40+ARGOS!L40+'LA CONTRALORIA'!L40+'HOTEL SUNSTAR'!L40+CEMINTER!L40+CSS!L40+EUSA!L40+GMILLS!L40+AVIPAC!L40+VARELA_CIA!L40+'S99_ALBROOK'!L40+'S99_BGOLF'!L40+'S99_CHITRE'!L40+'S99_COLON2K'!L40+'S99_COSTA_ESTE'!L40+'S99_VPORRAS'!L40+'S99_PUNTA_PACIFICA'!L40+'S99_EL_FARO'!L40+'S99_PENONOME'!L40+'S99_PLAZA_TOCUMEN'!L40+'S99_SANTIAGO'!L40+'S99_SAN_FRANCISCO'!L40+'S99_PLAZA_ITALIA'!L40+'S99_PORTOBELO'!L40+'S99_PLAZA_CAROLINA'!L40+'S99_LA_DONA'!L40+'S99_TMUERTO'!L40</f>
        <v>6.314000000000001</v>
      </c>
      <c r="M31" s="221">
        <f>CEMEX!M40+ARGOS!M40+'LA CONTRALORIA'!M40+'HOTEL SUNSTAR'!M40+CEMINTER!M40+CSS!M40+EUSA!M40+GMILLS!M40+AVIPAC!M40+VARELA_CIA!M40+'S99_ALBROOK'!M40+'S99_BGOLF'!M40+'S99_CHITRE'!M40+'S99_COLON2K'!M40+'S99_COSTA_ESTE'!M40+'S99_VPORRAS'!M40+'S99_PUNTA_PACIFICA'!M40+'S99_EL_FARO'!M40+'S99_PENONOME'!M40+'S99_PLAZA_TOCUMEN'!M40+'S99_SANTIAGO'!M40+'S99_SAN_FRANCISCO'!M40+'S99_PLAZA_ITALIA'!M40+'S99_PORTOBELO'!M40+'S99_PLAZA_CAROLINA'!M40+'S99_LA_DONA'!M40+'S99_TMUERTO'!M40</f>
        <v>6.314000000000001</v>
      </c>
      <c r="N31" s="227">
        <f>CEMEX!N40+ARGOS!N40+'LA CONTRALORIA'!N40+'HOTEL SUNSTAR'!N40+CEMINTER!N40+CSS!N40+EUSA!N40+GMILLS!N40+AVIPAC!N40+VARELA_CIA!N40+'S99_ALBROOK'!N40+'S99_BGOLF'!N40+'S99_CHITRE'!N40+'S99_COLON2K'!N40+'S99_COSTA_ESTE'!N40+'S99_VPORRAS'!N40+'S99_PUNTA_PACIFICA'!N40+'S99_EL_FARO'!N40+'S99_PENONOME'!N40+'S99_PLAZA_TOCUMEN'!N40+'S99_SANTIAGO'!N40+'S99_SAN_FRANCISCO'!N40+'S99_PLAZA_ITALIA'!N40+'S99_PORTOBELO'!N40+'S99_PLAZA_CAROLINA'!N40+'S99_LA_DONA'!N40+'S99_TMUERTO'!N40</f>
        <v>6.314000000000001</v>
      </c>
    </row>
    <row r="32" ht="13.5" thickBot="1"/>
    <row r="33" spans="1:14" ht="13.5" thickBot="1">
      <c r="A33" s="16"/>
      <c r="B33" s="223">
        <f>SUM(B29:B32)</f>
        <v>53.968060000000065</v>
      </c>
      <c r="C33" s="223">
        <f aca="true" t="shared" si="2" ref="C33:N33">SUM(C29:C32)</f>
        <v>53.968060000000065</v>
      </c>
      <c r="D33" s="223">
        <f t="shared" si="2"/>
        <v>53.968060000000065</v>
      </c>
      <c r="E33" s="223">
        <f t="shared" si="2"/>
        <v>53.968060000000065</v>
      </c>
      <c r="F33" s="223">
        <f t="shared" si="2"/>
        <v>33.218259999999916</v>
      </c>
      <c r="G33" s="223">
        <f t="shared" si="2"/>
        <v>33.218259999999916</v>
      </c>
      <c r="H33" s="223">
        <f t="shared" si="2"/>
        <v>33.218259999999916</v>
      </c>
      <c r="I33" s="223">
        <f t="shared" si="2"/>
        <v>33.218259999999916</v>
      </c>
      <c r="J33" s="223">
        <f t="shared" si="2"/>
        <v>33.218259999999916</v>
      </c>
      <c r="K33" s="223">
        <f t="shared" si="2"/>
        <v>47.75806000000015</v>
      </c>
      <c r="L33" s="223">
        <f t="shared" si="2"/>
        <v>47.75806000000015</v>
      </c>
      <c r="M33" s="223">
        <f t="shared" si="2"/>
        <v>47.75806000000015</v>
      </c>
      <c r="N33" s="223">
        <f t="shared" si="2"/>
        <v>47.75806000000015</v>
      </c>
    </row>
    <row r="34" spans="2:14" ht="13.5" thickBot="1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2:14" s="32" customFormat="1" ht="13.5" thickBot="1">
      <c r="B35" s="287" t="s">
        <v>81</v>
      </c>
      <c r="C35" s="288"/>
      <c r="D35" s="288"/>
      <c r="E35" s="289"/>
      <c r="F35" s="290" t="s">
        <v>82</v>
      </c>
      <c r="G35" s="291"/>
      <c r="H35" s="291"/>
      <c r="I35" s="291"/>
      <c r="J35" s="292"/>
      <c r="K35" s="284" t="s">
        <v>83</v>
      </c>
      <c r="L35" s="285"/>
      <c r="M35" s="285"/>
      <c r="N35" s="286"/>
    </row>
    <row r="36" spans="1:14" s="32" customFormat="1" ht="12.75">
      <c r="A36" s="51" t="s">
        <v>4</v>
      </c>
      <c r="B36" s="26" t="s">
        <v>54</v>
      </c>
      <c r="C36" s="26" t="s">
        <v>55</v>
      </c>
      <c r="D36" s="26" t="s">
        <v>56</v>
      </c>
      <c r="E36" s="26" t="s">
        <v>57</v>
      </c>
      <c r="F36" s="26" t="s">
        <v>58</v>
      </c>
      <c r="G36" s="26" t="s">
        <v>59</v>
      </c>
      <c r="H36" s="26" t="s">
        <v>60</v>
      </c>
      <c r="I36" s="26" t="s">
        <v>61</v>
      </c>
      <c r="J36" s="26" t="s">
        <v>62</v>
      </c>
      <c r="K36" s="26" t="s">
        <v>63</v>
      </c>
      <c r="L36" s="26" t="s">
        <v>64</v>
      </c>
      <c r="M36" s="26" t="s">
        <v>65</v>
      </c>
      <c r="N36" s="52" t="s">
        <v>66</v>
      </c>
    </row>
    <row r="37" spans="1:14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0"/>
      <c r="N37" s="228"/>
    </row>
    <row r="38" spans="1:14" ht="12.75">
      <c r="A38" s="36" t="s">
        <v>182</v>
      </c>
      <c r="B38" s="231">
        <f>EDECHI!B218+EDEMET!B218+ELEKTRA!B218</f>
        <v>47.96966000000009</v>
      </c>
      <c r="C38" s="231">
        <f>EDECHI!C218+EDEMET!C218+ELEKTRA!C218</f>
        <v>47.96966000000009</v>
      </c>
      <c r="D38" s="231">
        <f>EDECHI!D218+EDEMET!D218+ELEKTRA!D218</f>
        <v>47.96966000000009</v>
      </c>
      <c r="E38" s="231">
        <f>EDECHI!E218+EDEMET!E218+ELEKTRA!E218</f>
        <v>47.96966000000009</v>
      </c>
      <c r="F38" s="231">
        <f>EDECHI!F218+EDEMET!F218+ELEKTRA!F218</f>
        <v>65.32406000000017</v>
      </c>
      <c r="G38" s="231">
        <f>EDECHI!G218+EDEMET!G218+ELEKTRA!G218</f>
        <v>65.32406000000017</v>
      </c>
      <c r="H38" s="231">
        <f>EDECHI!H218+EDEMET!H218+ELEKTRA!H218</f>
        <v>65.32406000000017</v>
      </c>
      <c r="I38" s="231">
        <f>EDECHI!I218+EDEMET!I218+ELEKTRA!I218</f>
        <v>65.32406000000017</v>
      </c>
      <c r="J38" s="231">
        <f>EDECHI!J218+EDEMET!J218+ELEKTRA!J218</f>
        <v>65.32406000000017</v>
      </c>
      <c r="K38" s="231">
        <f>EDECHI!K218+EDEMET!K218+ELEKTRA!K218</f>
        <v>26.694360000000046</v>
      </c>
      <c r="L38" s="231">
        <f>EDECHI!L218+EDEMET!L218+ELEKTRA!L218</f>
        <v>26.694360000000046</v>
      </c>
      <c r="M38" s="231">
        <f>EDECHI!M218+EDEMET!M218+ELEKTRA!M218</f>
        <v>26.694360000000046</v>
      </c>
      <c r="N38" s="231">
        <f>EDECHI!N218+EDEMET!N218+ELEKTRA!N218</f>
        <v>26.694360000000046</v>
      </c>
    </row>
    <row r="39" spans="1:14" ht="12.75">
      <c r="A39" s="36" t="s">
        <v>186</v>
      </c>
      <c r="B39" s="222">
        <f>MINERACONS!B52</f>
        <v>131.93</v>
      </c>
      <c r="C39" s="222">
        <f>MINERACONS!C52</f>
        <v>131.93</v>
      </c>
      <c r="D39" s="222">
        <f>MINERACONS!D52</f>
        <v>131.93</v>
      </c>
      <c r="E39" s="222">
        <f>MINERACONS!E52</f>
        <v>131.93</v>
      </c>
      <c r="F39" s="222">
        <f>MINERACONS!F52</f>
        <v>0</v>
      </c>
      <c r="G39" s="222">
        <f>MINERACONS!G52</f>
        <v>0</v>
      </c>
      <c r="H39" s="222">
        <f>MINERACONS!H52</f>
        <v>0</v>
      </c>
      <c r="I39" s="222">
        <f>MINERACONS!I52</f>
        <v>0</v>
      </c>
      <c r="J39" s="222">
        <f>MINERACONS!J52</f>
        <v>0</v>
      </c>
      <c r="K39" s="222">
        <f>MINERACONS!K52</f>
        <v>1.09</v>
      </c>
      <c r="L39" s="222">
        <f>MINERACONS!L52</f>
        <v>1.09</v>
      </c>
      <c r="M39" s="222">
        <f>MINERACONS!M52</f>
        <v>1.09</v>
      </c>
      <c r="N39" s="226">
        <f>MINERACONS!N52</f>
        <v>1.09</v>
      </c>
    </row>
    <row r="40" spans="1:14" s="43" customFormat="1" ht="13.5" thickBot="1">
      <c r="A40" s="220" t="s">
        <v>183</v>
      </c>
      <c r="B40" s="221">
        <f>CEMEX!B52+ARGOS!B52+'LA CONTRALORIA'!B52+'HOTEL SUNSTAR'!B52+CEMINTER!B52+CSS!B52+EUSA!B52+GMILLS!B52+AVIPAC!B52+VARELA_CIA!B52+'S99_ALBROOK'!B52+'S99_BGOLF'!B52+'S99_CHITRE'!B52+'S99_COLON2K'!B52+'S99_COSTA_ESTE'!B52+'S99_VPORRAS'!B52+'S99_PUNTA_PACIFICA'!B52+'S99_EL_FARO'!B52+'S99_PLAZA_TOCUMEN'!B52+'S99_PENONOME'!B52+'S99_SANTIAGO'!B52+'S99_SAN_FRANCISCO'!B52+'S99_PLAZA_ITALIA'!B52+'S99_PORTOBELO'!B52+'S99_PLAZA_CAROLINA'!B52+'S99_LA_DONA'!B52+'S99_TMUERTO'!B52</f>
        <v>5.1640000000000015</v>
      </c>
      <c r="C40" s="221">
        <f>CEMEX!C52+ARGOS!C52+'LA CONTRALORIA'!C52+'HOTEL SUNSTAR'!C52+CEMINTER!C52+CSS!C52+EUSA!C52+GMILLS!C52+AVIPAC!C52+VARELA_CIA!C52+'S99_ALBROOK'!C52+'S99_BGOLF'!C52+'S99_CHITRE'!C52+'S99_COLON2K'!C52+'S99_COSTA_ESTE'!C52+'S99_VPORRAS'!C52+'S99_PUNTA_PACIFICA'!C52+'S99_EL_FARO'!C52+'S99_PLAZA_TOCUMEN'!C52+'S99_PENONOME'!C52+'S99_SANTIAGO'!C52+'S99_SAN_FRANCISCO'!C52+'S99_PLAZA_ITALIA'!C52+'S99_PORTOBELO'!C52+'S99_PLAZA_CAROLINA'!C52+'S99_LA_DONA'!C52+'S99_TMUERTO'!C52</f>
        <v>5.1640000000000015</v>
      </c>
      <c r="D40" s="221">
        <f>CEMEX!D52+ARGOS!D52+'LA CONTRALORIA'!D52+'HOTEL SUNSTAR'!D52+CEMINTER!D52+CSS!D52+EUSA!D52+GMILLS!D52+AVIPAC!D52+VARELA_CIA!D52+'S99_ALBROOK'!D52+'S99_BGOLF'!D52+'S99_CHITRE'!D52+'S99_COLON2K'!D52+'S99_COSTA_ESTE'!D52+'S99_VPORRAS'!D52+'S99_PUNTA_PACIFICA'!D52+'S99_EL_FARO'!D52+'S99_PLAZA_TOCUMEN'!D52+'S99_PENONOME'!D52+'S99_SANTIAGO'!D52+'S99_SAN_FRANCISCO'!D52+'S99_PLAZA_ITALIA'!D52+'S99_PORTOBELO'!D52+'S99_PLAZA_CAROLINA'!D52+'S99_LA_DONA'!D52+'S99_TMUERTO'!D52</f>
        <v>5.1640000000000015</v>
      </c>
      <c r="E40" s="221">
        <f>CEMEX!E52+ARGOS!E52+'LA CONTRALORIA'!E52+'HOTEL SUNSTAR'!E52+CEMINTER!E52+CSS!E52+EUSA!E52+GMILLS!E52+AVIPAC!E52+VARELA_CIA!E52+'S99_ALBROOK'!E52+'S99_BGOLF'!E52+'S99_CHITRE'!E52+'S99_COLON2K'!E52+'S99_COSTA_ESTE'!E52+'S99_VPORRAS'!E52+'S99_PUNTA_PACIFICA'!E52+'S99_EL_FARO'!E52+'S99_PLAZA_TOCUMEN'!E52+'S99_PENONOME'!E52+'S99_SANTIAGO'!E52+'S99_SAN_FRANCISCO'!E52+'S99_PLAZA_ITALIA'!E52+'S99_PORTOBELO'!E52+'S99_PLAZA_CAROLINA'!E52+'S99_LA_DONA'!E52+'S99_TMUERTO'!E52</f>
        <v>5.1640000000000015</v>
      </c>
      <c r="F40" s="221">
        <f>CEMEX!F52+ARGOS!F52+'LA CONTRALORIA'!F52+'HOTEL SUNSTAR'!F52+CEMINTER!F52+CSS!F52+EUSA!F52+GMILLS!F52+AVIPAC!F52+VARELA_CIA!F52+'S99_ALBROOK'!F52+'S99_BGOLF'!F52+'S99_CHITRE'!F52+'S99_COLON2K'!F52+'S99_COSTA_ESTE'!F52+'S99_VPORRAS'!F52+'S99_PUNTA_PACIFICA'!F52+'S99_EL_FARO'!F52+'S99_PLAZA_TOCUMEN'!F52+'S99_PENONOME'!F52+'S99_SANTIAGO'!F52+'S99_SAN_FRANCISCO'!F52+'S99_PLAZA_ITALIA'!F52+'S99_PORTOBELO'!F52+'S99_PLAZA_CAROLINA'!F52+'S99_LA_DONA'!F52+'S99_TMUERTO'!F52</f>
        <v>4.888000000000001</v>
      </c>
      <c r="G40" s="221">
        <f>CEMEX!G52+ARGOS!G52+'LA CONTRALORIA'!G52+'HOTEL SUNSTAR'!G52+CEMINTER!G52+CSS!G52+EUSA!G52+GMILLS!G52+AVIPAC!G52+VARELA_CIA!G52+'S99_ALBROOK'!G52+'S99_BGOLF'!G52+'S99_CHITRE'!G52+'S99_COLON2K'!G52+'S99_COSTA_ESTE'!G52+'S99_VPORRAS'!G52+'S99_PUNTA_PACIFICA'!G52+'S99_EL_FARO'!G52+'S99_PLAZA_TOCUMEN'!G52+'S99_PENONOME'!G52+'S99_SANTIAGO'!G52+'S99_SAN_FRANCISCO'!G52+'S99_PLAZA_ITALIA'!G52+'S99_PORTOBELO'!G52+'S99_PLAZA_CAROLINA'!G52+'S99_LA_DONA'!G52+'S99_TMUERTO'!G52</f>
        <v>4.888000000000001</v>
      </c>
      <c r="H40" s="221">
        <f>CEMEX!H52+ARGOS!H52+'LA CONTRALORIA'!H52+'HOTEL SUNSTAR'!H52+CEMINTER!H52+CSS!H52+EUSA!H52+GMILLS!H52+AVIPAC!H52+VARELA_CIA!H52+'S99_ALBROOK'!H52+'S99_BGOLF'!H52+'S99_CHITRE'!H52+'S99_COLON2K'!H52+'S99_COSTA_ESTE'!H52+'S99_VPORRAS'!H52+'S99_PUNTA_PACIFICA'!H52+'S99_EL_FARO'!H52+'S99_PLAZA_TOCUMEN'!H52+'S99_PENONOME'!H52+'S99_SANTIAGO'!H52+'S99_SAN_FRANCISCO'!H52+'S99_PLAZA_ITALIA'!H52+'S99_PORTOBELO'!H52+'S99_PLAZA_CAROLINA'!H52+'S99_LA_DONA'!H52+'S99_TMUERTO'!H52</f>
        <v>4.888000000000001</v>
      </c>
      <c r="I40" s="221">
        <f>CEMEX!I52+ARGOS!I52+'LA CONTRALORIA'!I52+'HOTEL SUNSTAR'!I52+CEMINTER!I52+CSS!I52+EUSA!I52+GMILLS!I52+AVIPAC!I52+VARELA_CIA!I52+'S99_ALBROOK'!I52+'S99_BGOLF'!I52+'S99_CHITRE'!I52+'S99_COLON2K'!I52+'S99_COSTA_ESTE'!I52+'S99_VPORRAS'!I52+'S99_PUNTA_PACIFICA'!I52+'S99_EL_FARO'!I52+'S99_PLAZA_TOCUMEN'!I52+'S99_PENONOME'!I52+'S99_SANTIAGO'!I52+'S99_SAN_FRANCISCO'!I52+'S99_PLAZA_ITALIA'!I52+'S99_PORTOBELO'!I52+'S99_PLAZA_CAROLINA'!I52+'S99_LA_DONA'!I52+'S99_TMUERTO'!I52</f>
        <v>4.888000000000001</v>
      </c>
      <c r="J40" s="221">
        <f>CEMEX!J52+ARGOS!J52+'LA CONTRALORIA'!J52+'HOTEL SUNSTAR'!J52+CEMINTER!J52+CSS!J52+EUSA!J52+GMILLS!J52+AVIPAC!J52+VARELA_CIA!J52+'S99_ALBROOK'!J52+'S99_BGOLF'!J52+'S99_CHITRE'!J52+'S99_COLON2K'!J52+'S99_COSTA_ESTE'!J52+'S99_VPORRAS'!J52+'S99_PUNTA_PACIFICA'!J52+'S99_EL_FARO'!J52+'S99_PLAZA_TOCUMEN'!J52+'S99_PENONOME'!J52+'S99_SANTIAGO'!J52+'S99_SAN_FRANCISCO'!J52+'S99_PLAZA_ITALIA'!J52+'S99_PORTOBELO'!J52+'S99_PLAZA_CAROLINA'!J52+'S99_LA_DONA'!J52+'S99_TMUERTO'!J52</f>
        <v>4.888000000000001</v>
      </c>
      <c r="K40" s="221">
        <f>CEMEX!K52+ARGOS!K52+'LA CONTRALORIA'!K52+'HOTEL SUNSTAR'!K52+CEMINTER!K52+CSS!K52+EUSA!K52+GMILLS!K52+AVIPAC!K52+VARELA_CIA!K52+'S99_ALBROOK'!K52+'S99_BGOLF'!K52+'S99_CHITRE'!K52+'S99_COLON2K'!K52+'S99_COSTA_ESTE'!K52+'S99_VPORRAS'!K52+'S99_PUNTA_PACIFICA'!K52+'S99_EL_FARO'!K52+'S99_PLAZA_TOCUMEN'!K52+'S99_PENONOME'!K52+'S99_SANTIAGO'!K52+'S99_SAN_FRANCISCO'!K52+'S99_PLAZA_ITALIA'!K52+'S99_PORTOBELO'!K52+'S99_PLAZA_CAROLINA'!K52+'S99_LA_DONA'!K52+'S99_TMUERTO'!K52</f>
        <v>5.004</v>
      </c>
      <c r="L40" s="221">
        <f>CEMEX!L52+ARGOS!L52+'LA CONTRALORIA'!L52+'HOTEL SUNSTAR'!L52+CEMINTER!L52+CSS!L52+EUSA!L52+GMILLS!L52+AVIPAC!L52+VARELA_CIA!L52+'S99_ALBROOK'!L52+'S99_BGOLF'!L52+'S99_CHITRE'!L52+'S99_COLON2K'!L52+'S99_COSTA_ESTE'!L52+'S99_VPORRAS'!L52+'S99_PUNTA_PACIFICA'!L52+'S99_EL_FARO'!L52+'S99_PLAZA_TOCUMEN'!L52+'S99_PENONOME'!L52+'S99_SANTIAGO'!L52+'S99_SAN_FRANCISCO'!L52+'S99_PLAZA_ITALIA'!L52+'S99_PORTOBELO'!L52+'S99_PLAZA_CAROLINA'!L52+'S99_LA_DONA'!L52+'S99_TMUERTO'!L52</f>
        <v>5.004</v>
      </c>
      <c r="M40" s="221">
        <f>CEMEX!M52+ARGOS!M52+'LA CONTRALORIA'!M52+'HOTEL SUNSTAR'!M52+CEMINTER!M52+CSS!M52+EUSA!M52+GMILLS!M52+AVIPAC!M52+VARELA_CIA!M52+'S99_ALBROOK'!M52+'S99_BGOLF'!M52+'S99_CHITRE'!M52+'S99_COLON2K'!M52+'S99_COSTA_ESTE'!M52+'S99_VPORRAS'!M52+'S99_PUNTA_PACIFICA'!M52+'S99_EL_FARO'!M52+'S99_PLAZA_TOCUMEN'!M52+'S99_PENONOME'!M52+'S99_SANTIAGO'!M52+'S99_SAN_FRANCISCO'!M52+'S99_PLAZA_ITALIA'!M52+'S99_PORTOBELO'!M52+'S99_PLAZA_CAROLINA'!M52+'S99_LA_DONA'!M52+'S99_TMUERTO'!M52</f>
        <v>5.004</v>
      </c>
      <c r="N40" s="227">
        <f>CEMEX!N52+ARGOS!N52+'LA CONTRALORIA'!N52+'HOTEL SUNSTAR'!N52+CEMINTER!N52+CSS!N52+EUSA!N52+GMILLS!N52+AVIPAC!N52+VARELA_CIA!N52+'S99_ALBROOK'!N52+'S99_BGOLF'!N52+'S99_CHITRE'!N52+'S99_COLON2K'!N52+'S99_COSTA_ESTE'!N52+'S99_VPORRAS'!N52+'S99_PUNTA_PACIFICA'!N52+'S99_EL_FARO'!N52+'S99_PLAZA_TOCUMEN'!N52+'S99_PENONOME'!N52+'S99_SANTIAGO'!N52+'S99_SAN_FRANCISCO'!N52+'S99_PLAZA_ITALIA'!N52+'S99_PORTOBELO'!N52+'S99_PLAZA_CAROLINA'!N52+'S99_LA_DONA'!N52+'S99_TMUERTO'!N52</f>
        <v>5.004</v>
      </c>
    </row>
    <row r="41" ht="13.5" thickBot="1"/>
    <row r="42" spans="1:14" ht="13.5" thickBot="1">
      <c r="A42" s="16" t="s">
        <v>10</v>
      </c>
      <c r="B42" s="223">
        <f aca="true" t="shared" si="3" ref="B42:N42">SUM(B38:B40)</f>
        <v>185.06366000000008</v>
      </c>
      <c r="C42" s="223">
        <f t="shared" si="3"/>
        <v>185.06366000000008</v>
      </c>
      <c r="D42" s="223">
        <f t="shared" si="3"/>
        <v>185.06366000000008</v>
      </c>
      <c r="E42" s="223">
        <f t="shared" si="3"/>
        <v>185.06366000000008</v>
      </c>
      <c r="F42" s="223">
        <f t="shared" si="3"/>
        <v>70.21206000000018</v>
      </c>
      <c r="G42" s="223">
        <f t="shared" si="3"/>
        <v>70.21206000000018</v>
      </c>
      <c r="H42" s="223">
        <f t="shared" si="3"/>
        <v>70.21206000000018</v>
      </c>
      <c r="I42" s="223">
        <f t="shared" si="3"/>
        <v>70.21206000000018</v>
      </c>
      <c r="J42" s="223">
        <f t="shared" si="3"/>
        <v>70.21206000000018</v>
      </c>
      <c r="K42" s="223">
        <f t="shared" si="3"/>
        <v>32.78836000000005</v>
      </c>
      <c r="L42" s="223">
        <f t="shared" si="3"/>
        <v>32.78836000000005</v>
      </c>
      <c r="M42" s="224">
        <f t="shared" si="3"/>
        <v>32.78836000000005</v>
      </c>
      <c r="N42" s="225">
        <f t="shared" si="3"/>
        <v>32.78836000000005</v>
      </c>
    </row>
    <row r="43" spans="2:14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</sheetData>
  <sheetProtection/>
  <mergeCells count="14">
    <mergeCell ref="F35:J35"/>
    <mergeCell ref="J17:N17"/>
    <mergeCell ref="B26:E26"/>
    <mergeCell ref="B35:E35"/>
    <mergeCell ref="K26:N26"/>
    <mergeCell ref="F26:J26"/>
    <mergeCell ref="K35:N35"/>
    <mergeCell ref="A2:N2"/>
    <mergeCell ref="A3:N3"/>
    <mergeCell ref="B8:E8"/>
    <mergeCell ref="F8:I8"/>
    <mergeCell ref="J8:N8"/>
    <mergeCell ref="B17:E17"/>
    <mergeCell ref="F17:I17"/>
  </mergeCells>
  <printOptions horizontalCentered="1"/>
  <pageMargins left="0.75" right="0.75" top="0.7" bottom="1" header="0" footer="0"/>
  <pageSetup fitToHeight="1" fitToWidth="1" horizontalDpi="600" verticalDpi="600" orientation="landscape" paperSize="5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rgb="FFFFFF00"/>
  </sheetPr>
  <dimension ref="A2:N56"/>
  <sheetViews>
    <sheetView zoomScale="85" zoomScaleNormal="85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187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1.09</v>
      </c>
      <c r="C9" s="78">
        <v>1.09</v>
      </c>
      <c r="D9" s="78">
        <v>1.09</v>
      </c>
      <c r="E9" s="78">
        <v>1.09</v>
      </c>
      <c r="F9" s="97">
        <v>0</v>
      </c>
      <c r="G9" s="78">
        <v>0</v>
      </c>
      <c r="H9" s="78">
        <v>0</v>
      </c>
      <c r="I9" s="78">
        <v>0</v>
      </c>
      <c r="J9" s="97">
        <v>0</v>
      </c>
      <c r="K9" s="78">
        <v>0</v>
      </c>
      <c r="L9" s="78">
        <v>0</v>
      </c>
      <c r="M9" s="78">
        <v>0</v>
      </c>
      <c r="N9" s="78">
        <v>0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3" t="s">
        <v>9</v>
      </c>
      <c r="B11" s="212">
        <f>SUM(B13)</f>
        <v>0</v>
      </c>
      <c r="C11" s="212">
        <f aca="true" t="shared" si="0" ref="C11:N11">SUM(C13)</f>
        <v>0</v>
      </c>
      <c r="D11" s="212">
        <f t="shared" si="0"/>
        <v>0</v>
      </c>
      <c r="E11" s="212">
        <f t="shared" si="0"/>
        <v>0</v>
      </c>
      <c r="F11" s="212">
        <f t="shared" si="0"/>
        <v>0</v>
      </c>
      <c r="G11" s="212">
        <f t="shared" si="0"/>
        <v>0</v>
      </c>
      <c r="H11" s="212">
        <f t="shared" si="0"/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</row>
    <row r="12" spans="1:14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23"/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2" customFormat="1" ht="27" customHeight="1" thickBot="1">
      <c r="A16" s="38" t="s">
        <v>6</v>
      </c>
      <c r="B16" s="33">
        <f>IF((B11-B9)&gt;=0,0,IF((B11-B9)&lt;=0,-(B11-B9)))</f>
        <v>1.09</v>
      </c>
      <c r="C16" s="33">
        <f aca="true" t="shared" si="1" ref="C16:M16">IF((C11-C9)&gt;=0,0,IF((C11-C9)&lt;=0,-(C11-C9)))</f>
        <v>1.09</v>
      </c>
      <c r="D16" s="33">
        <f t="shared" si="1"/>
        <v>1.09</v>
      </c>
      <c r="E16" s="33">
        <f t="shared" si="1"/>
        <v>1.09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3">
        <f t="shared" si="1"/>
        <v>0</v>
      </c>
      <c r="L16" s="33">
        <f t="shared" si="1"/>
        <v>0</v>
      </c>
      <c r="M16" s="33">
        <f t="shared" si="1"/>
        <v>0</v>
      </c>
      <c r="N16" s="34">
        <f>IF((N11-N9)&gt;=0,0,IF((N11-N9)&lt;=0,-(N11-N9)))</f>
        <v>0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1.08</v>
      </c>
      <c r="C21" s="78">
        <v>1.08</v>
      </c>
      <c r="D21" s="78">
        <v>1.08</v>
      </c>
      <c r="E21" s="78">
        <v>1.08</v>
      </c>
      <c r="F21" s="97">
        <v>0</v>
      </c>
      <c r="G21" s="78">
        <v>0</v>
      </c>
      <c r="H21" s="78">
        <v>0</v>
      </c>
      <c r="I21" s="78">
        <v>0</v>
      </c>
      <c r="J21" s="97">
        <v>1.12</v>
      </c>
      <c r="K21" s="78">
        <v>1.12</v>
      </c>
      <c r="L21" s="78">
        <v>1.12</v>
      </c>
      <c r="M21" s="78">
        <v>1.12</v>
      </c>
      <c r="N21" s="78">
        <v>1.12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3" t="s">
        <v>9</v>
      </c>
      <c r="B23" s="212">
        <f>SUM(B25)</f>
        <v>0</v>
      </c>
      <c r="C23" s="212">
        <f aca="true" t="shared" si="2" ref="C23:N23">SUM(C25)</f>
        <v>0</v>
      </c>
      <c r="D23" s="212">
        <f t="shared" si="2"/>
        <v>0</v>
      </c>
      <c r="E23" s="212">
        <f t="shared" si="2"/>
        <v>0</v>
      </c>
      <c r="F23" s="212">
        <f t="shared" si="2"/>
        <v>0</v>
      </c>
      <c r="G23" s="212">
        <f t="shared" si="2"/>
        <v>0</v>
      </c>
      <c r="H23" s="212">
        <f t="shared" si="2"/>
        <v>0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</row>
    <row r="24" spans="1:14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7"/>
      <c r="N24" s="3"/>
    </row>
    <row r="25" spans="1:14" ht="12.75">
      <c r="A25" s="23"/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2" customFormat="1" ht="27" customHeight="1" thickBot="1">
      <c r="A28" s="38" t="s">
        <v>6</v>
      </c>
      <c r="B28" s="33">
        <f>IF((B23-B21)&gt;=0,0,IF((B23-B21)&lt;=0,-(B23-B21)))</f>
        <v>1.08</v>
      </c>
      <c r="C28" s="33">
        <f aca="true" t="shared" si="3" ref="C28:N28">IF((C23-C21)&gt;=0,0,IF((C23-C21)&lt;=0,-(C23-C21)))</f>
        <v>1.08</v>
      </c>
      <c r="D28" s="33">
        <f t="shared" si="3"/>
        <v>1.08</v>
      </c>
      <c r="E28" s="33">
        <f t="shared" si="3"/>
        <v>1.08</v>
      </c>
      <c r="F28" s="33">
        <f t="shared" si="3"/>
        <v>0</v>
      </c>
      <c r="G28" s="33">
        <f t="shared" si="3"/>
        <v>0</v>
      </c>
      <c r="H28" s="33">
        <f t="shared" si="3"/>
        <v>0</v>
      </c>
      <c r="I28" s="33">
        <f t="shared" si="3"/>
        <v>0</v>
      </c>
      <c r="J28" s="33">
        <f t="shared" si="3"/>
        <v>1.12</v>
      </c>
      <c r="K28" s="33">
        <f t="shared" si="3"/>
        <v>1.12</v>
      </c>
      <c r="L28" s="33">
        <f t="shared" si="3"/>
        <v>1.12</v>
      </c>
      <c r="M28" s="85">
        <f t="shared" si="3"/>
        <v>1.12</v>
      </c>
      <c r="N28" s="34">
        <f t="shared" si="3"/>
        <v>1.12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1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0</v>
      </c>
      <c r="C33" s="78">
        <v>0</v>
      </c>
      <c r="D33" s="78">
        <v>0</v>
      </c>
      <c r="E33" s="78">
        <v>0</v>
      </c>
      <c r="F33" s="97">
        <v>1.12</v>
      </c>
      <c r="G33" s="78">
        <v>1.12</v>
      </c>
      <c r="H33" s="78">
        <v>1.12</v>
      </c>
      <c r="I33" s="78">
        <v>1.12</v>
      </c>
      <c r="J33" s="78">
        <v>1.12</v>
      </c>
      <c r="K33" s="97">
        <v>0</v>
      </c>
      <c r="L33" s="78">
        <v>0</v>
      </c>
      <c r="M33" s="78">
        <v>0</v>
      </c>
      <c r="N33" s="78">
        <v>0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3" t="s">
        <v>9</v>
      </c>
      <c r="B35" s="212">
        <f>SUM(B37)</f>
        <v>0</v>
      </c>
      <c r="C35" s="212">
        <f aca="true" t="shared" si="4" ref="C35:N35">SUM(C37)</f>
        <v>0</v>
      </c>
      <c r="D35" s="212">
        <f t="shared" si="4"/>
        <v>0</v>
      </c>
      <c r="E35" s="212">
        <f t="shared" si="4"/>
        <v>0</v>
      </c>
      <c r="F35" s="212">
        <f t="shared" si="4"/>
        <v>0</v>
      </c>
      <c r="G35" s="212">
        <f t="shared" si="4"/>
        <v>0</v>
      </c>
      <c r="H35" s="212">
        <f t="shared" si="4"/>
        <v>0</v>
      </c>
      <c r="I35" s="212">
        <f t="shared" si="4"/>
        <v>0</v>
      </c>
      <c r="J35" s="212">
        <f t="shared" si="4"/>
        <v>0</v>
      </c>
      <c r="K35" s="212">
        <f t="shared" si="4"/>
        <v>0</v>
      </c>
      <c r="L35" s="212">
        <f t="shared" si="4"/>
        <v>0</v>
      </c>
      <c r="M35" s="212">
        <f t="shared" si="4"/>
        <v>0</v>
      </c>
      <c r="N35" s="212">
        <f t="shared" si="4"/>
        <v>0</v>
      </c>
    </row>
    <row r="36" spans="1:14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23"/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>IF((B35-B33)&gt;=0,0,IF((B35-B33)&lt;=0,-(B35-B33)))</f>
        <v>0</v>
      </c>
      <c r="C40" s="33">
        <f aca="true" t="shared" si="5" ref="C40:N40">IF((C35-C33)&gt;=0,0,IF((C35-C33)&lt;=0,-(C35-C33)))</f>
        <v>0</v>
      </c>
      <c r="D40" s="33">
        <f t="shared" si="5"/>
        <v>0</v>
      </c>
      <c r="E40" s="33">
        <f t="shared" si="5"/>
        <v>0</v>
      </c>
      <c r="F40" s="33">
        <f t="shared" si="5"/>
        <v>1.12</v>
      </c>
      <c r="G40" s="33">
        <f t="shared" si="5"/>
        <v>1.12</v>
      </c>
      <c r="H40" s="33">
        <f t="shared" si="5"/>
        <v>1.12</v>
      </c>
      <c r="I40" s="33">
        <f t="shared" si="5"/>
        <v>1.12</v>
      </c>
      <c r="J40" s="33">
        <f t="shared" si="5"/>
        <v>1.12</v>
      </c>
      <c r="K40" s="33">
        <f t="shared" si="5"/>
        <v>0</v>
      </c>
      <c r="L40" s="33">
        <f t="shared" si="5"/>
        <v>0</v>
      </c>
      <c r="M40" s="85">
        <f t="shared" si="5"/>
        <v>0</v>
      </c>
      <c r="N40" s="34">
        <f t="shared" si="5"/>
        <v>0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1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131.93</v>
      </c>
      <c r="C45" s="78">
        <v>131.93</v>
      </c>
      <c r="D45" s="78">
        <v>131.93</v>
      </c>
      <c r="E45" s="78">
        <v>131.93</v>
      </c>
      <c r="F45" s="97">
        <v>0</v>
      </c>
      <c r="G45" s="78">
        <v>0</v>
      </c>
      <c r="H45" s="78">
        <v>0</v>
      </c>
      <c r="I45" s="78">
        <v>0</v>
      </c>
      <c r="J45" s="78">
        <v>0</v>
      </c>
      <c r="K45" s="97">
        <v>1.09</v>
      </c>
      <c r="L45" s="78">
        <v>1.09</v>
      </c>
      <c r="M45" s="78">
        <v>1.09</v>
      </c>
      <c r="N45" s="78">
        <v>1.09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3" t="s">
        <v>9</v>
      </c>
      <c r="B47" s="212">
        <f>SUM(B49)</f>
        <v>0</v>
      </c>
      <c r="C47" s="212">
        <f aca="true" t="shared" si="6" ref="C47:N47">SUM(C49)</f>
        <v>0</v>
      </c>
      <c r="D47" s="212">
        <f t="shared" si="6"/>
        <v>0</v>
      </c>
      <c r="E47" s="212">
        <f t="shared" si="6"/>
        <v>0</v>
      </c>
      <c r="F47" s="212">
        <f t="shared" si="6"/>
        <v>0</v>
      </c>
      <c r="G47" s="212">
        <f t="shared" si="6"/>
        <v>0</v>
      </c>
      <c r="H47" s="212">
        <f t="shared" si="6"/>
        <v>0</v>
      </c>
      <c r="I47" s="212">
        <f t="shared" si="6"/>
        <v>0</v>
      </c>
      <c r="J47" s="212">
        <f t="shared" si="6"/>
        <v>0</v>
      </c>
      <c r="K47" s="212">
        <f t="shared" si="6"/>
        <v>0</v>
      </c>
      <c r="L47" s="212">
        <f t="shared" si="6"/>
        <v>0</v>
      </c>
      <c r="M47" s="212">
        <f t="shared" si="6"/>
        <v>0</v>
      </c>
      <c r="N47" s="212">
        <f t="shared" si="6"/>
        <v>0</v>
      </c>
    </row>
    <row r="48" spans="1:14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23"/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</row>
    <row r="50" spans="1:14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27" customHeight="1" thickBot="1">
      <c r="A52" s="7" t="s">
        <v>6</v>
      </c>
      <c r="B52" s="41">
        <f>IF((B47-B45)&gt;=0,0,IF((B47-B45)&lt;=0,-(B47-B45)))</f>
        <v>131.93</v>
      </c>
      <c r="C52" s="41">
        <f aca="true" t="shared" si="7" ref="C52:N52">IF((C47-C45)&gt;=0,0,IF((C47-C45)&lt;=0,-(C47-C45)))</f>
        <v>131.93</v>
      </c>
      <c r="D52" s="41">
        <f t="shared" si="7"/>
        <v>131.93</v>
      </c>
      <c r="E52" s="41">
        <f t="shared" si="7"/>
        <v>131.93</v>
      </c>
      <c r="F52" s="41">
        <f t="shared" si="7"/>
        <v>0</v>
      </c>
      <c r="G52" s="41">
        <f t="shared" si="7"/>
        <v>0</v>
      </c>
      <c r="H52" s="41">
        <f t="shared" si="7"/>
        <v>0</v>
      </c>
      <c r="I52" s="41">
        <f t="shared" si="7"/>
        <v>0</v>
      </c>
      <c r="J52" s="41">
        <f t="shared" si="7"/>
        <v>0</v>
      </c>
      <c r="K52" s="41">
        <f t="shared" si="7"/>
        <v>1.09</v>
      </c>
      <c r="L52" s="41">
        <f t="shared" si="7"/>
        <v>1.09</v>
      </c>
      <c r="M52" s="41">
        <f t="shared" si="7"/>
        <v>1.09</v>
      </c>
      <c r="N52" s="213">
        <f t="shared" si="7"/>
        <v>1.09</v>
      </c>
    </row>
    <row r="56" ht="12.75">
      <c r="F56" s="91" t="s">
        <v>0</v>
      </c>
    </row>
  </sheetData>
  <sheetProtection/>
  <mergeCells count="15">
    <mergeCell ref="B18:E18"/>
    <mergeCell ref="F18:I18"/>
    <mergeCell ref="J18:N18"/>
    <mergeCell ref="B30:E30"/>
    <mergeCell ref="F42:J42"/>
    <mergeCell ref="F30:J30"/>
    <mergeCell ref="K30:N30"/>
    <mergeCell ref="K42:N42"/>
    <mergeCell ref="B42:E42"/>
    <mergeCell ref="A2:N2"/>
    <mergeCell ref="A3:N3"/>
    <mergeCell ref="A4:N4"/>
    <mergeCell ref="B6:E6"/>
    <mergeCell ref="F6:I6"/>
    <mergeCell ref="J6:N6"/>
  </mergeCells>
  <conditionalFormatting sqref="B28:N28 B40:N40 B16:N16 B52:N52">
    <cfRule type="cellIs" priority="1" dxfId="0" operator="greaterThan" stopIfTrue="1">
      <formula>0</formula>
    </cfRule>
  </conditionalFormatting>
  <printOptions horizontalCentered="1"/>
  <pageMargins left="0.6299212598425197" right="0.7480314960629921" top="0.5511811023622047" bottom="0.984251968503937" header="0" footer="0"/>
  <pageSetup horizontalDpi="600" verticalDpi="600" orientation="landscape" paperSize="5" scale="80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rgb="FFC00000"/>
  </sheetPr>
  <dimension ref="A2:N220"/>
  <sheetViews>
    <sheetView zoomScale="85" zoomScaleNormal="85" zoomScalePageLayoutView="99" workbookViewId="0" topLeftCell="A4">
      <selection activeCell="J21" sqref="J21"/>
    </sheetView>
  </sheetViews>
  <sheetFormatPr defaultColWidth="13.7109375" defaultRowHeight="12.75"/>
  <cols>
    <col min="1" max="1" width="36.57421875" style="32" customWidth="1"/>
    <col min="2" max="8" width="13.7109375" style="0" customWidth="1"/>
    <col min="9" max="9" width="13.7109375" style="32" customWidth="1"/>
  </cols>
  <sheetData>
    <row r="2" spans="1:13" ht="12.75">
      <c r="A2" s="275" t="s">
        <v>148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3.5" customHeight="1">
      <c r="A3" s="275" t="s">
        <v>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2.75">
      <c r="A4" s="275" t="s">
        <v>189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s="32" customFormat="1" ht="13.5" thickBot="1">
      <c r="A5"/>
      <c r="B5" s="91" t="s">
        <v>0</v>
      </c>
      <c r="C5"/>
      <c r="D5"/>
      <c r="E5"/>
      <c r="F5"/>
      <c r="G5"/>
      <c r="H5"/>
      <c r="I5" s="86"/>
      <c r="J5"/>
      <c r="K5"/>
      <c r="L5"/>
      <c r="M5"/>
    </row>
    <row r="6" spans="1:14" s="32" customFormat="1" ht="13.5" thickBot="1">
      <c r="A6"/>
      <c r="B6" s="278" t="s">
        <v>71</v>
      </c>
      <c r="C6" s="279"/>
      <c r="D6" s="279"/>
      <c r="E6" s="279"/>
      <c r="F6" s="296" t="s">
        <v>146</v>
      </c>
      <c r="G6" s="282"/>
      <c r="H6" s="282"/>
      <c r="I6" s="283"/>
      <c r="J6" s="293" t="s">
        <v>147</v>
      </c>
      <c r="K6" s="294"/>
      <c r="L6" s="294"/>
      <c r="M6" s="294"/>
      <c r="N6" s="295"/>
    </row>
    <row r="7" spans="1:14" s="32" customFormat="1" ht="12.75">
      <c r="A7" s="169" t="s">
        <v>4</v>
      </c>
      <c r="B7" s="51" t="s">
        <v>15</v>
      </c>
      <c r="C7" s="26" t="s">
        <v>16</v>
      </c>
      <c r="D7" s="26" t="s">
        <v>17</v>
      </c>
      <c r="E7" s="52" t="s">
        <v>18</v>
      </c>
      <c r="F7" s="51" t="s">
        <v>19</v>
      </c>
      <c r="G7" s="26" t="s">
        <v>20</v>
      </c>
      <c r="H7" s="26" t="s">
        <v>21</v>
      </c>
      <c r="I7" s="52" t="s">
        <v>22</v>
      </c>
      <c r="J7" s="51" t="s">
        <v>23</v>
      </c>
      <c r="K7" s="26" t="s">
        <v>24</v>
      </c>
      <c r="L7" s="26" t="s">
        <v>25</v>
      </c>
      <c r="M7" s="26" t="s">
        <v>26</v>
      </c>
      <c r="N7" s="52" t="s">
        <v>27</v>
      </c>
    </row>
    <row r="8" spans="1:14" s="32" customFormat="1" ht="12.75">
      <c r="A8" s="8"/>
      <c r="B8" s="1"/>
      <c r="C8" s="2"/>
      <c r="D8" s="2"/>
      <c r="E8" s="158"/>
      <c r="F8" s="1"/>
      <c r="G8" s="2"/>
      <c r="H8" s="2"/>
      <c r="I8" s="55"/>
      <c r="J8" s="1"/>
      <c r="K8" s="2"/>
      <c r="L8" s="2"/>
      <c r="M8" s="2"/>
      <c r="N8" s="199"/>
    </row>
    <row r="9" spans="1:14" s="156" customFormat="1" ht="12.75">
      <c r="A9" s="206" t="s">
        <v>8</v>
      </c>
      <c r="B9" s="185">
        <v>148.8</v>
      </c>
      <c r="C9" s="190">
        <v>148.8</v>
      </c>
      <c r="D9" s="190">
        <v>148.8</v>
      </c>
      <c r="E9" s="209">
        <v>148.8</v>
      </c>
      <c r="F9" s="185">
        <v>148.07</v>
      </c>
      <c r="G9" s="190">
        <v>148.07</v>
      </c>
      <c r="H9" s="190">
        <v>148.07</v>
      </c>
      <c r="I9" s="209">
        <v>148.07</v>
      </c>
      <c r="J9" s="185">
        <v>156.08</v>
      </c>
      <c r="K9" s="188">
        <v>156.08</v>
      </c>
      <c r="L9" s="188">
        <v>156.08</v>
      </c>
      <c r="M9" s="190">
        <v>156.08</v>
      </c>
      <c r="N9" s="196">
        <v>156.08</v>
      </c>
    </row>
    <row r="10" spans="1:14" s="32" customFormat="1" ht="12.75">
      <c r="A10" s="72"/>
      <c r="B10" s="172"/>
      <c r="C10" s="75"/>
      <c r="D10" s="189"/>
      <c r="E10" s="173"/>
      <c r="F10" s="172"/>
      <c r="G10" s="75"/>
      <c r="H10" s="75"/>
      <c r="I10" s="173"/>
      <c r="J10" s="172"/>
      <c r="K10" s="75"/>
      <c r="L10" s="75"/>
      <c r="M10" s="75"/>
      <c r="N10" s="180"/>
    </row>
    <row r="11" spans="1:14" s="32" customFormat="1" ht="12.75">
      <c r="A11" s="73" t="s">
        <v>11</v>
      </c>
      <c r="B11" s="172">
        <v>0</v>
      </c>
      <c r="C11" s="75">
        <v>0</v>
      </c>
      <c r="D11" s="75">
        <v>0</v>
      </c>
      <c r="E11" s="180">
        <v>0</v>
      </c>
      <c r="F11" s="172">
        <v>0</v>
      </c>
      <c r="G11" s="168">
        <v>0</v>
      </c>
      <c r="H11" s="168">
        <v>0</v>
      </c>
      <c r="I11" s="180">
        <v>0</v>
      </c>
      <c r="J11" s="172">
        <v>0</v>
      </c>
      <c r="K11" s="75">
        <v>0</v>
      </c>
      <c r="L11" s="75">
        <v>0</v>
      </c>
      <c r="M11" s="75">
        <v>0</v>
      </c>
      <c r="N11" s="180">
        <v>0</v>
      </c>
    </row>
    <row r="12" spans="1:14" s="32" customFormat="1" ht="12.75">
      <c r="A12" s="72"/>
      <c r="B12" s="172"/>
      <c r="C12" s="75"/>
      <c r="D12" s="75"/>
      <c r="E12" s="173"/>
      <c r="F12" s="172"/>
      <c r="G12" s="75"/>
      <c r="H12" s="75"/>
      <c r="I12" s="173"/>
      <c r="J12" s="172"/>
      <c r="K12" s="75"/>
      <c r="L12" s="75"/>
      <c r="M12" s="75"/>
      <c r="N12" s="180"/>
    </row>
    <row r="13" spans="1:14" s="79" customFormat="1" ht="12.75">
      <c r="A13" s="207" t="s">
        <v>10</v>
      </c>
      <c r="B13" s="233">
        <f>B11+B9</f>
        <v>148.8</v>
      </c>
      <c r="C13" s="234">
        <f aca="true" t="shared" si="0" ref="C13:N13">C11+C9</f>
        <v>148.8</v>
      </c>
      <c r="D13" s="234">
        <f t="shared" si="0"/>
        <v>148.8</v>
      </c>
      <c r="E13" s="235">
        <f t="shared" si="0"/>
        <v>148.8</v>
      </c>
      <c r="F13" s="233">
        <f t="shared" si="0"/>
        <v>148.07</v>
      </c>
      <c r="G13" s="234">
        <f t="shared" si="0"/>
        <v>148.07</v>
      </c>
      <c r="H13" s="234">
        <f t="shared" si="0"/>
        <v>148.07</v>
      </c>
      <c r="I13" s="235">
        <f t="shared" si="0"/>
        <v>148.07</v>
      </c>
      <c r="J13" s="233">
        <f t="shared" si="0"/>
        <v>156.08</v>
      </c>
      <c r="K13" s="234">
        <f t="shared" si="0"/>
        <v>156.08</v>
      </c>
      <c r="L13" s="234">
        <f t="shared" si="0"/>
        <v>156.08</v>
      </c>
      <c r="M13" s="234">
        <f t="shared" si="0"/>
        <v>156.08</v>
      </c>
      <c r="N13" s="236">
        <f t="shared" si="0"/>
        <v>156.08</v>
      </c>
    </row>
    <row r="14" spans="1:14" s="32" customFormat="1" ht="12.75">
      <c r="A14" s="72"/>
      <c r="B14" s="172"/>
      <c r="C14" s="75"/>
      <c r="D14" s="75"/>
      <c r="E14" s="173"/>
      <c r="F14" s="172"/>
      <c r="G14" s="75"/>
      <c r="H14" s="75"/>
      <c r="I14" s="173"/>
      <c r="J14" s="172"/>
      <c r="K14" s="75"/>
      <c r="L14" s="75"/>
      <c r="M14" s="75"/>
      <c r="N14" s="180"/>
    </row>
    <row r="15" spans="1:14" s="71" customFormat="1" ht="12.75">
      <c r="A15" s="170" t="s">
        <v>9</v>
      </c>
      <c r="B15" s="183">
        <f aca="true" t="shared" si="1" ref="B15:N15">SUM(B17:B53)</f>
        <v>128.1562</v>
      </c>
      <c r="C15" s="230">
        <f t="shared" si="1"/>
        <v>128.1562</v>
      </c>
      <c r="D15" s="230">
        <f t="shared" si="1"/>
        <v>128.1562</v>
      </c>
      <c r="E15" s="191">
        <f t="shared" si="1"/>
        <v>128.1562</v>
      </c>
      <c r="F15" s="183">
        <f t="shared" si="1"/>
        <v>141.93519999999998</v>
      </c>
      <c r="G15" s="230">
        <f t="shared" si="1"/>
        <v>141.93519999999998</v>
      </c>
      <c r="H15" s="230">
        <f t="shared" si="1"/>
        <v>141.93519999999998</v>
      </c>
      <c r="I15" s="191">
        <f t="shared" si="1"/>
        <v>141.93519999999998</v>
      </c>
      <c r="J15" s="183">
        <f t="shared" si="1"/>
        <v>151.88260000000002</v>
      </c>
      <c r="K15" s="230">
        <f t="shared" si="1"/>
        <v>147.88260000000002</v>
      </c>
      <c r="L15" s="230">
        <f t="shared" si="1"/>
        <v>147.88260000000002</v>
      </c>
      <c r="M15" s="230">
        <f t="shared" si="1"/>
        <v>147.88260000000002</v>
      </c>
      <c r="N15" s="232">
        <f t="shared" si="1"/>
        <v>147.88260000000002</v>
      </c>
    </row>
    <row r="16" spans="1:14" s="71" customFormat="1" ht="12.75">
      <c r="A16" s="96"/>
      <c r="B16" s="65"/>
      <c r="C16" s="50"/>
      <c r="D16" s="50"/>
      <c r="E16" s="177"/>
      <c r="F16" s="65"/>
      <c r="G16" s="50"/>
      <c r="H16" s="50"/>
      <c r="I16" s="177"/>
      <c r="J16" s="65"/>
      <c r="K16" s="50"/>
      <c r="L16" s="50"/>
      <c r="M16" s="50"/>
      <c r="N16" s="182"/>
    </row>
    <row r="17" spans="1:14" s="71" customFormat="1" ht="12.75">
      <c r="A17" s="166" t="s">
        <v>105</v>
      </c>
      <c r="B17" s="165">
        <v>0</v>
      </c>
      <c r="C17" s="147">
        <v>0</v>
      </c>
      <c r="D17" s="147">
        <v>0</v>
      </c>
      <c r="E17" s="176">
        <v>0</v>
      </c>
      <c r="F17" s="165">
        <v>0</v>
      </c>
      <c r="G17" s="151">
        <v>0</v>
      </c>
      <c r="H17" s="151">
        <v>0</v>
      </c>
      <c r="I17" s="184">
        <v>0</v>
      </c>
      <c r="J17" s="165">
        <v>0</v>
      </c>
      <c r="K17" s="147">
        <v>0</v>
      </c>
      <c r="L17" s="147">
        <v>0</v>
      </c>
      <c r="M17" s="147">
        <v>0</v>
      </c>
      <c r="N17" s="184">
        <v>0</v>
      </c>
    </row>
    <row r="18" spans="1:14" s="71" customFormat="1" ht="12.75">
      <c r="A18" s="166" t="s">
        <v>108</v>
      </c>
      <c r="B18" s="165">
        <v>14.63</v>
      </c>
      <c r="C18" s="147">
        <v>14.63</v>
      </c>
      <c r="D18" s="147">
        <v>14.63</v>
      </c>
      <c r="E18" s="176">
        <v>14.63</v>
      </c>
      <c r="F18" s="165">
        <v>14.63</v>
      </c>
      <c r="G18" s="151">
        <v>14.63</v>
      </c>
      <c r="H18" s="151">
        <v>14.63</v>
      </c>
      <c r="I18" s="184">
        <v>14.63</v>
      </c>
      <c r="J18" s="165">
        <v>14.63</v>
      </c>
      <c r="K18" s="147">
        <v>14.63</v>
      </c>
      <c r="L18" s="147">
        <v>14.63</v>
      </c>
      <c r="M18" s="147">
        <v>14.63</v>
      </c>
      <c r="N18" s="184">
        <v>14.63</v>
      </c>
    </row>
    <row r="19" spans="1:14" s="71" customFormat="1" ht="12.75">
      <c r="A19" s="208" t="s">
        <v>133</v>
      </c>
      <c r="B19" s="165">
        <v>0</v>
      </c>
      <c r="C19" s="147">
        <v>0</v>
      </c>
      <c r="D19" s="147">
        <v>0</v>
      </c>
      <c r="E19" s="176">
        <v>0</v>
      </c>
      <c r="F19" s="165">
        <v>0</v>
      </c>
      <c r="G19" s="151">
        <v>0</v>
      </c>
      <c r="H19" s="151">
        <v>0</v>
      </c>
      <c r="I19" s="184">
        <v>0</v>
      </c>
      <c r="J19" s="165">
        <v>0</v>
      </c>
      <c r="K19" s="147">
        <v>0</v>
      </c>
      <c r="L19" s="147">
        <v>0</v>
      </c>
      <c r="M19" s="147">
        <v>0</v>
      </c>
      <c r="N19" s="184">
        <v>0</v>
      </c>
    </row>
    <row r="20" spans="1:14" s="71" customFormat="1" ht="12.75">
      <c r="A20" s="164" t="s">
        <v>115</v>
      </c>
      <c r="B20" s="165">
        <v>0.15305</v>
      </c>
      <c r="C20" s="147">
        <v>0.15305</v>
      </c>
      <c r="D20" s="147">
        <v>0.15305</v>
      </c>
      <c r="E20" s="176">
        <v>0.15305</v>
      </c>
      <c r="F20" s="165">
        <v>0.15305</v>
      </c>
      <c r="G20" s="151">
        <v>0.15305</v>
      </c>
      <c r="H20" s="151">
        <v>0.15305</v>
      </c>
      <c r="I20" s="184">
        <v>0.15305</v>
      </c>
      <c r="J20" s="165">
        <v>0.15305</v>
      </c>
      <c r="K20" s="147">
        <v>0.15305</v>
      </c>
      <c r="L20" s="147">
        <v>0.15305</v>
      </c>
      <c r="M20" s="147">
        <v>0.15305</v>
      </c>
      <c r="N20" s="184">
        <v>0.15305</v>
      </c>
    </row>
    <row r="21" spans="1:14" s="71" customFormat="1" ht="12.75">
      <c r="A21" s="166" t="s">
        <v>151</v>
      </c>
      <c r="B21" s="165">
        <v>20</v>
      </c>
      <c r="C21" s="147">
        <v>20</v>
      </c>
      <c r="D21" s="147">
        <v>20</v>
      </c>
      <c r="E21" s="176">
        <v>20</v>
      </c>
      <c r="F21" s="165">
        <v>11.882</v>
      </c>
      <c r="G21" s="151">
        <v>11.882</v>
      </c>
      <c r="H21" s="151">
        <v>11.882</v>
      </c>
      <c r="I21" s="184">
        <v>11.882</v>
      </c>
      <c r="J21" s="165">
        <v>23.0066</v>
      </c>
      <c r="K21" s="147">
        <v>23.0066</v>
      </c>
      <c r="L21" s="147">
        <v>23.0066</v>
      </c>
      <c r="M21" s="147">
        <v>23.0066</v>
      </c>
      <c r="N21" s="184">
        <v>23.0066</v>
      </c>
    </row>
    <row r="22" spans="1:14" s="146" customFormat="1" ht="12.75">
      <c r="A22" s="166" t="s">
        <v>110</v>
      </c>
      <c r="B22" s="165">
        <v>31.2</v>
      </c>
      <c r="C22" s="147">
        <v>31.2</v>
      </c>
      <c r="D22" s="147">
        <v>31.2</v>
      </c>
      <c r="E22" s="176">
        <v>31.2</v>
      </c>
      <c r="F22" s="165">
        <v>29.64</v>
      </c>
      <c r="G22" s="151">
        <v>29.64</v>
      </c>
      <c r="H22" s="151">
        <v>29.64</v>
      </c>
      <c r="I22" s="184">
        <v>29.64</v>
      </c>
      <c r="J22" s="165">
        <v>28.08</v>
      </c>
      <c r="K22" s="147">
        <v>28.08</v>
      </c>
      <c r="L22" s="147">
        <v>28.08</v>
      </c>
      <c r="M22" s="147">
        <v>28.08</v>
      </c>
      <c r="N22" s="184">
        <v>28.08</v>
      </c>
    </row>
    <row r="23" spans="1:14" s="146" customFormat="1" ht="12.75">
      <c r="A23" s="166" t="s">
        <v>134</v>
      </c>
      <c r="B23" s="165">
        <v>0</v>
      </c>
      <c r="C23" s="147">
        <v>0</v>
      </c>
      <c r="D23" s="147">
        <v>0</v>
      </c>
      <c r="E23" s="176">
        <v>0</v>
      </c>
      <c r="F23" s="165">
        <v>0</v>
      </c>
      <c r="G23" s="151">
        <v>0</v>
      </c>
      <c r="H23" s="151">
        <v>0</v>
      </c>
      <c r="I23" s="184">
        <v>0</v>
      </c>
      <c r="J23" s="165">
        <v>0</v>
      </c>
      <c r="K23" s="147">
        <v>0</v>
      </c>
      <c r="L23" s="147">
        <v>0</v>
      </c>
      <c r="M23" s="147">
        <v>0</v>
      </c>
      <c r="N23" s="184">
        <v>0</v>
      </c>
    </row>
    <row r="24" spans="1:14" s="146" customFormat="1" ht="12.75">
      <c r="A24" s="166" t="s">
        <v>153</v>
      </c>
      <c r="B24" s="165">
        <v>0.1998</v>
      </c>
      <c r="C24" s="147">
        <v>0.1998</v>
      </c>
      <c r="D24" s="147">
        <v>0.1998</v>
      </c>
      <c r="E24" s="176">
        <v>0.1998</v>
      </c>
      <c r="F24" s="165">
        <v>0.1998</v>
      </c>
      <c r="G24" s="151">
        <v>0.1998</v>
      </c>
      <c r="H24" s="151">
        <v>0.1998</v>
      </c>
      <c r="I24" s="184">
        <v>0.1998</v>
      </c>
      <c r="J24" s="165">
        <v>0.1998</v>
      </c>
      <c r="K24" s="147">
        <v>0.1998</v>
      </c>
      <c r="L24" s="147">
        <v>0.1998</v>
      </c>
      <c r="M24" s="147">
        <v>0.1998</v>
      </c>
      <c r="N24" s="184">
        <v>0.1998</v>
      </c>
    </row>
    <row r="25" spans="1:14" s="146" customFormat="1" ht="12.75">
      <c r="A25" s="166" t="s">
        <v>201</v>
      </c>
      <c r="B25" s="165">
        <v>0</v>
      </c>
      <c r="C25" s="147">
        <v>0</v>
      </c>
      <c r="D25" s="147">
        <v>0</v>
      </c>
      <c r="E25" s="176">
        <v>0</v>
      </c>
      <c r="F25" s="165">
        <v>0</v>
      </c>
      <c r="G25" s="151">
        <v>0</v>
      </c>
      <c r="H25" s="151">
        <v>0</v>
      </c>
      <c r="I25" s="184">
        <v>0</v>
      </c>
      <c r="J25" s="165">
        <v>2.34</v>
      </c>
      <c r="K25" s="147">
        <v>2.34</v>
      </c>
      <c r="L25" s="147">
        <v>2.34</v>
      </c>
      <c r="M25" s="147">
        <v>2.34</v>
      </c>
      <c r="N25" s="184">
        <v>2.34</v>
      </c>
    </row>
    <row r="26" spans="1:14" s="71" customFormat="1" ht="12.75">
      <c r="A26" s="205" t="s">
        <v>144</v>
      </c>
      <c r="B26" s="165">
        <v>0.6167</v>
      </c>
      <c r="C26" s="147">
        <v>0.6167</v>
      </c>
      <c r="D26" s="147">
        <v>0.6167</v>
      </c>
      <c r="E26" s="176">
        <v>0.6167</v>
      </c>
      <c r="F26" s="165">
        <v>0.6167</v>
      </c>
      <c r="G26" s="151">
        <v>0.6167</v>
      </c>
      <c r="H26" s="151">
        <v>0.6167</v>
      </c>
      <c r="I26" s="184">
        <v>0.6167</v>
      </c>
      <c r="J26" s="165">
        <v>0.6167</v>
      </c>
      <c r="K26" s="147">
        <v>0.6167</v>
      </c>
      <c r="L26" s="147">
        <v>0.6167</v>
      </c>
      <c r="M26" s="147">
        <v>0.6167</v>
      </c>
      <c r="N26" s="184">
        <v>0.6167</v>
      </c>
    </row>
    <row r="27" spans="1:14" s="71" customFormat="1" ht="12.75">
      <c r="A27" s="205" t="s">
        <v>200</v>
      </c>
      <c r="B27" s="165">
        <v>0.12674</v>
      </c>
      <c r="C27" s="147">
        <v>0.12674</v>
      </c>
      <c r="D27" s="147">
        <v>0.12674</v>
      </c>
      <c r="E27" s="176">
        <v>0.12674</v>
      </c>
      <c r="F27" s="165">
        <v>0.12674</v>
      </c>
      <c r="G27" s="151">
        <v>0.12674</v>
      </c>
      <c r="H27" s="151">
        <v>0.12674</v>
      </c>
      <c r="I27" s="184">
        <v>0.12674</v>
      </c>
      <c r="J27" s="165">
        <v>0.12674</v>
      </c>
      <c r="K27" s="147">
        <v>0.12674</v>
      </c>
      <c r="L27" s="147">
        <v>0.12674</v>
      </c>
      <c r="M27" s="147">
        <v>0.12674</v>
      </c>
      <c r="N27" s="184">
        <v>0.12674</v>
      </c>
    </row>
    <row r="28" spans="1:14" s="95" customFormat="1" ht="12.75">
      <c r="A28" s="166" t="s">
        <v>199</v>
      </c>
      <c r="B28" s="165">
        <v>0.08325</v>
      </c>
      <c r="C28" s="147">
        <v>0.08325</v>
      </c>
      <c r="D28" s="147">
        <v>0.08325</v>
      </c>
      <c r="E28" s="176">
        <v>0.08325</v>
      </c>
      <c r="F28" s="165">
        <v>0.08325</v>
      </c>
      <c r="G28" s="151">
        <v>0.08325</v>
      </c>
      <c r="H28" s="151">
        <v>0.08325</v>
      </c>
      <c r="I28" s="184">
        <v>0.08325</v>
      </c>
      <c r="J28" s="165">
        <v>0.08325</v>
      </c>
      <c r="K28" s="147">
        <v>0.08325</v>
      </c>
      <c r="L28" s="147">
        <v>0.08325</v>
      </c>
      <c r="M28" s="147">
        <v>0.08325</v>
      </c>
      <c r="N28" s="184">
        <v>0.08325</v>
      </c>
    </row>
    <row r="29" spans="1:14" s="95" customFormat="1" ht="12.75">
      <c r="A29" s="166" t="s">
        <v>198</v>
      </c>
      <c r="B29" s="165">
        <v>2.4</v>
      </c>
      <c r="C29" s="147">
        <v>2.4</v>
      </c>
      <c r="D29" s="147">
        <v>2.4</v>
      </c>
      <c r="E29" s="176">
        <v>2.4</v>
      </c>
      <c r="F29" s="165">
        <v>2.28</v>
      </c>
      <c r="G29" s="151">
        <v>2.28</v>
      </c>
      <c r="H29" s="151">
        <v>2.28</v>
      </c>
      <c r="I29" s="184">
        <v>2.28</v>
      </c>
      <c r="J29" s="165">
        <v>2.16</v>
      </c>
      <c r="K29" s="147">
        <v>2.16</v>
      </c>
      <c r="L29" s="147">
        <v>2.16</v>
      </c>
      <c r="M29" s="147">
        <v>2.16</v>
      </c>
      <c r="N29" s="184">
        <v>2.16</v>
      </c>
    </row>
    <row r="30" spans="1:14" s="95" customFormat="1" ht="12.75">
      <c r="A30" s="166" t="s">
        <v>142</v>
      </c>
      <c r="B30" s="165">
        <v>0.666</v>
      </c>
      <c r="C30" s="147">
        <v>0.666</v>
      </c>
      <c r="D30" s="147">
        <v>0.666</v>
      </c>
      <c r="E30" s="176">
        <v>0.666</v>
      </c>
      <c r="F30" s="165">
        <v>0.666</v>
      </c>
      <c r="G30" s="151">
        <v>0.666</v>
      </c>
      <c r="H30" s="151">
        <v>0.666</v>
      </c>
      <c r="I30" s="184">
        <v>0.666</v>
      </c>
      <c r="J30" s="165">
        <v>0.666</v>
      </c>
      <c r="K30" s="147">
        <v>0.666</v>
      </c>
      <c r="L30" s="147">
        <v>0.666</v>
      </c>
      <c r="M30" s="147">
        <v>0.666</v>
      </c>
      <c r="N30" s="184">
        <v>0.666</v>
      </c>
    </row>
    <row r="31" spans="1:14" s="95" customFormat="1" ht="12.75">
      <c r="A31" s="164" t="s">
        <v>112</v>
      </c>
      <c r="B31" s="165">
        <v>0.36497</v>
      </c>
      <c r="C31" s="147">
        <v>0.36497</v>
      </c>
      <c r="D31" s="147">
        <v>0.36497</v>
      </c>
      <c r="E31" s="176">
        <v>0.36497</v>
      </c>
      <c r="F31" s="165">
        <v>0.36497</v>
      </c>
      <c r="G31" s="151">
        <v>0.36497</v>
      </c>
      <c r="H31" s="151">
        <v>0.36497</v>
      </c>
      <c r="I31" s="184">
        <v>0.36497</v>
      </c>
      <c r="J31" s="165">
        <v>0.36497</v>
      </c>
      <c r="K31" s="147">
        <v>0.36497</v>
      </c>
      <c r="L31" s="147">
        <v>0.36497</v>
      </c>
      <c r="M31" s="147">
        <v>0.36497</v>
      </c>
      <c r="N31" s="184">
        <v>0.36497</v>
      </c>
    </row>
    <row r="32" spans="1:14" s="95" customFormat="1" ht="12.75">
      <c r="A32" s="164" t="s">
        <v>109</v>
      </c>
      <c r="B32" s="165">
        <v>18.96603</v>
      </c>
      <c r="C32" s="147">
        <v>18.96603</v>
      </c>
      <c r="D32" s="147">
        <v>18.96603</v>
      </c>
      <c r="E32" s="176">
        <v>18.96603</v>
      </c>
      <c r="F32" s="165">
        <v>43.006029999999996</v>
      </c>
      <c r="G32" s="151">
        <v>43.006029999999996</v>
      </c>
      <c r="H32" s="151">
        <v>43.006029999999996</v>
      </c>
      <c r="I32" s="184">
        <v>43.006029999999996</v>
      </c>
      <c r="J32" s="165">
        <v>41.54083</v>
      </c>
      <c r="K32" s="147">
        <v>41.54083</v>
      </c>
      <c r="L32" s="147">
        <v>41.54083</v>
      </c>
      <c r="M32" s="147">
        <v>41.54083</v>
      </c>
      <c r="N32" s="184">
        <v>41.54083</v>
      </c>
    </row>
    <row r="33" spans="1:14" s="95" customFormat="1" ht="12.75">
      <c r="A33" s="164" t="s">
        <v>143</v>
      </c>
      <c r="B33" s="165">
        <v>3.8</v>
      </c>
      <c r="C33" s="147">
        <v>3.8</v>
      </c>
      <c r="D33" s="147">
        <v>3.8</v>
      </c>
      <c r="E33" s="176">
        <v>3.8</v>
      </c>
      <c r="F33" s="165">
        <v>3.61</v>
      </c>
      <c r="G33" s="151">
        <v>3.61</v>
      </c>
      <c r="H33" s="151">
        <v>3.61</v>
      </c>
      <c r="I33" s="184">
        <v>3.61</v>
      </c>
      <c r="J33" s="165">
        <v>3.42</v>
      </c>
      <c r="K33" s="147">
        <v>3.42</v>
      </c>
      <c r="L33" s="147">
        <v>3.42</v>
      </c>
      <c r="M33" s="147">
        <v>3.42</v>
      </c>
      <c r="N33" s="184">
        <v>3.42</v>
      </c>
    </row>
    <row r="34" spans="1:14" s="95" customFormat="1" ht="12.75">
      <c r="A34" s="164" t="s">
        <v>149</v>
      </c>
      <c r="B34" s="165">
        <v>28</v>
      </c>
      <c r="C34" s="147">
        <v>28</v>
      </c>
      <c r="D34" s="147">
        <v>28</v>
      </c>
      <c r="E34" s="176">
        <v>28</v>
      </c>
      <c r="F34" s="165">
        <v>28</v>
      </c>
      <c r="G34" s="151">
        <v>28</v>
      </c>
      <c r="H34" s="151">
        <v>28</v>
      </c>
      <c r="I34" s="184">
        <v>28</v>
      </c>
      <c r="J34" s="165">
        <v>28</v>
      </c>
      <c r="K34" s="147">
        <v>28</v>
      </c>
      <c r="L34" s="147">
        <v>28</v>
      </c>
      <c r="M34" s="147">
        <v>28</v>
      </c>
      <c r="N34" s="184">
        <v>28</v>
      </c>
    </row>
    <row r="35" spans="1:14" s="95" customFormat="1" ht="12.75">
      <c r="A35" s="164" t="s">
        <v>188</v>
      </c>
      <c r="B35" s="165">
        <v>0</v>
      </c>
      <c r="C35" s="147">
        <v>0</v>
      </c>
      <c r="D35" s="147">
        <v>0</v>
      </c>
      <c r="E35" s="176">
        <v>0</v>
      </c>
      <c r="F35" s="165">
        <v>0</v>
      </c>
      <c r="G35" s="151">
        <v>0</v>
      </c>
      <c r="H35" s="151">
        <v>0</v>
      </c>
      <c r="I35" s="184">
        <v>0</v>
      </c>
      <c r="J35" s="165">
        <v>0</v>
      </c>
      <c r="K35" s="147">
        <v>0</v>
      </c>
      <c r="L35" s="147">
        <v>0</v>
      </c>
      <c r="M35" s="147">
        <v>0</v>
      </c>
      <c r="N35" s="184">
        <v>0</v>
      </c>
    </row>
    <row r="36" spans="1:14" s="95" customFormat="1" ht="12.75">
      <c r="A36" s="166" t="s">
        <v>145</v>
      </c>
      <c r="B36" s="165">
        <v>0</v>
      </c>
      <c r="C36" s="147">
        <v>0</v>
      </c>
      <c r="D36" s="147">
        <v>0</v>
      </c>
      <c r="E36" s="176">
        <v>0</v>
      </c>
      <c r="F36" s="165">
        <v>0</v>
      </c>
      <c r="G36" s="151">
        <v>0</v>
      </c>
      <c r="H36" s="151">
        <v>0</v>
      </c>
      <c r="I36" s="184">
        <v>0</v>
      </c>
      <c r="J36" s="165">
        <v>0</v>
      </c>
      <c r="K36" s="147">
        <v>0</v>
      </c>
      <c r="L36" s="147">
        <v>0</v>
      </c>
      <c r="M36" s="147">
        <v>0</v>
      </c>
      <c r="N36" s="184">
        <v>0</v>
      </c>
    </row>
    <row r="37" spans="1:14" s="95" customFormat="1" ht="13.5" customHeight="1">
      <c r="A37" s="166" t="s">
        <v>114</v>
      </c>
      <c r="B37" s="165">
        <v>0</v>
      </c>
      <c r="C37" s="147">
        <v>0</v>
      </c>
      <c r="D37" s="147">
        <v>0</v>
      </c>
      <c r="E37" s="176">
        <v>0</v>
      </c>
      <c r="F37" s="165">
        <v>0</v>
      </c>
      <c r="G37" s="151">
        <v>0</v>
      </c>
      <c r="H37" s="151">
        <v>0</v>
      </c>
      <c r="I37" s="184">
        <v>0</v>
      </c>
      <c r="J37" s="165">
        <v>0</v>
      </c>
      <c r="K37" s="147">
        <v>0</v>
      </c>
      <c r="L37" s="147">
        <v>0</v>
      </c>
      <c r="M37" s="147">
        <v>0</v>
      </c>
      <c r="N37" s="184">
        <v>0</v>
      </c>
    </row>
    <row r="38" spans="1:14" s="95" customFormat="1" ht="12.75">
      <c r="A38" s="166" t="s">
        <v>197</v>
      </c>
      <c r="B38" s="165">
        <v>0</v>
      </c>
      <c r="C38" s="147">
        <v>0</v>
      </c>
      <c r="D38" s="147">
        <v>0</v>
      </c>
      <c r="E38" s="176">
        <v>0</v>
      </c>
      <c r="F38" s="165">
        <v>0</v>
      </c>
      <c r="G38" s="151">
        <v>0</v>
      </c>
      <c r="H38" s="151">
        <v>0</v>
      </c>
      <c r="I38" s="184">
        <v>0</v>
      </c>
      <c r="J38" s="165">
        <v>0</v>
      </c>
      <c r="K38" s="147">
        <v>0</v>
      </c>
      <c r="L38" s="147">
        <v>0</v>
      </c>
      <c r="M38" s="147">
        <v>0</v>
      </c>
      <c r="N38" s="184">
        <v>0</v>
      </c>
    </row>
    <row r="39" spans="1:14" s="95" customFormat="1" ht="12.75">
      <c r="A39" s="166" t="s">
        <v>196</v>
      </c>
      <c r="B39" s="165">
        <v>0.125</v>
      </c>
      <c r="C39" s="147">
        <v>0.125</v>
      </c>
      <c r="D39" s="147">
        <v>0.125</v>
      </c>
      <c r="E39" s="176">
        <v>0.125</v>
      </c>
      <c r="F39" s="165">
        <v>0.125</v>
      </c>
      <c r="G39" s="151">
        <v>0.125</v>
      </c>
      <c r="H39" s="151">
        <v>0.125</v>
      </c>
      <c r="I39" s="184">
        <v>0.125</v>
      </c>
      <c r="J39" s="165">
        <v>0.125</v>
      </c>
      <c r="K39" s="147">
        <v>0.125</v>
      </c>
      <c r="L39" s="147">
        <v>0.125</v>
      </c>
      <c r="M39" s="147">
        <v>0.125</v>
      </c>
      <c r="N39" s="184">
        <v>0.125</v>
      </c>
    </row>
    <row r="40" spans="1:14" s="145" customFormat="1" ht="12.75">
      <c r="A40" s="166" t="s">
        <v>195</v>
      </c>
      <c r="B40" s="165">
        <v>0</v>
      </c>
      <c r="C40" s="147">
        <v>0</v>
      </c>
      <c r="D40" s="147">
        <v>0</v>
      </c>
      <c r="E40" s="176">
        <v>0</v>
      </c>
      <c r="F40" s="165">
        <v>0</v>
      </c>
      <c r="G40" s="151">
        <v>0</v>
      </c>
      <c r="H40" s="151">
        <v>0</v>
      </c>
      <c r="I40" s="184">
        <v>0</v>
      </c>
      <c r="J40" s="165">
        <v>0</v>
      </c>
      <c r="K40" s="147">
        <v>0</v>
      </c>
      <c r="L40" s="147">
        <v>0</v>
      </c>
      <c r="M40" s="147">
        <v>0</v>
      </c>
      <c r="N40" s="184">
        <v>0</v>
      </c>
    </row>
    <row r="41" spans="1:14" s="95" customFormat="1" ht="12.75">
      <c r="A41" s="166" t="s">
        <v>141</v>
      </c>
      <c r="B41" s="165">
        <v>0.666</v>
      </c>
      <c r="C41" s="147">
        <v>0.666</v>
      </c>
      <c r="D41" s="147">
        <v>0.666</v>
      </c>
      <c r="E41" s="176">
        <v>0.666</v>
      </c>
      <c r="F41" s="165">
        <v>0.666</v>
      </c>
      <c r="G41" s="151">
        <v>0.666</v>
      </c>
      <c r="H41" s="151">
        <v>0.666</v>
      </c>
      <c r="I41" s="184">
        <v>0.666</v>
      </c>
      <c r="J41" s="165">
        <v>0.666</v>
      </c>
      <c r="K41" s="147">
        <v>0.666</v>
      </c>
      <c r="L41" s="147">
        <v>0.666</v>
      </c>
      <c r="M41" s="147">
        <v>0.666</v>
      </c>
      <c r="N41" s="184">
        <v>0.666</v>
      </c>
    </row>
    <row r="42" spans="1:14" s="95" customFormat="1" ht="12.75">
      <c r="A42" s="166" t="s">
        <v>194</v>
      </c>
      <c r="B42" s="165">
        <v>0</v>
      </c>
      <c r="C42" s="147">
        <v>0</v>
      </c>
      <c r="D42" s="147">
        <v>0</v>
      </c>
      <c r="E42" s="176">
        <v>0</v>
      </c>
      <c r="F42" s="165">
        <v>0</v>
      </c>
      <c r="G42" s="151">
        <v>0</v>
      </c>
      <c r="H42" s="151">
        <v>0</v>
      </c>
      <c r="I42" s="184">
        <v>0</v>
      </c>
      <c r="J42" s="165">
        <v>0</v>
      </c>
      <c r="K42" s="147">
        <v>0</v>
      </c>
      <c r="L42" s="147">
        <v>0</v>
      </c>
      <c r="M42" s="147">
        <v>0</v>
      </c>
      <c r="N42" s="184">
        <v>0</v>
      </c>
    </row>
    <row r="43" spans="1:14" s="95" customFormat="1" ht="12.75">
      <c r="A43" s="166" t="s">
        <v>152</v>
      </c>
      <c r="B43" s="165">
        <v>0</v>
      </c>
      <c r="C43" s="147">
        <v>0</v>
      </c>
      <c r="D43" s="147">
        <v>0</v>
      </c>
      <c r="E43" s="176">
        <v>0</v>
      </c>
      <c r="F43" s="165">
        <v>0</v>
      </c>
      <c r="G43" s="151">
        <v>0</v>
      </c>
      <c r="H43" s="151">
        <v>0</v>
      </c>
      <c r="I43" s="184">
        <v>0</v>
      </c>
      <c r="J43" s="165">
        <v>0</v>
      </c>
      <c r="K43" s="147">
        <v>0</v>
      </c>
      <c r="L43" s="147">
        <v>0</v>
      </c>
      <c r="M43" s="147">
        <v>0</v>
      </c>
      <c r="N43" s="184">
        <v>0</v>
      </c>
    </row>
    <row r="44" spans="1:14" s="145" customFormat="1" ht="12.75">
      <c r="A44" s="166" t="s">
        <v>193</v>
      </c>
      <c r="B44" s="165">
        <v>4</v>
      </c>
      <c r="C44" s="147">
        <v>4</v>
      </c>
      <c r="D44" s="147">
        <v>4</v>
      </c>
      <c r="E44" s="176">
        <v>4</v>
      </c>
      <c r="F44" s="165">
        <v>4</v>
      </c>
      <c r="G44" s="151">
        <v>4</v>
      </c>
      <c r="H44" s="151">
        <v>4</v>
      </c>
      <c r="I44" s="184">
        <v>4</v>
      </c>
      <c r="J44" s="165">
        <v>4</v>
      </c>
      <c r="K44" s="147">
        <v>0</v>
      </c>
      <c r="L44" s="147">
        <v>0</v>
      </c>
      <c r="M44" s="147">
        <v>0</v>
      </c>
      <c r="N44" s="184">
        <v>0</v>
      </c>
    </row>
    <row r="45" spans="1:14" s="95" customFormat="1" ht="12.75">
      <c r="A45" s="164" t="s">
        <v>107</v>
      </c>
      <c r="B45" s="165">
        <v>0</v>
      </c>
      <c r="C45" s="147">
        <v>0</v>
      </c>
      <c r="D45" s="147">
        <v>0</v>
      </c>
      <c r="E45" s="176">
        <v>0</v>
      </c>
      <c r="F45" s="165">
        <v>0</v>
      </c>
      <c r="G45" s="151">
        <v>0</v>
      </c>
      <c r="H45" s="151">
        <v>0</v>
      </c>
      <c r="I45" s="184">
        <v>0</v>
      </c>
      <c r="J45" s="165">
        <v>0</v>
      </c>
      <c r="K45" s="147">
        <v>0</v>
      </c>
      <c r="L45" s="147">
        <v>0</v>
      </c>
      <c r="M45" s="147">
        <v>0</v>
      </c>
      <c r="N45" s="184">
        <v>0</v>
      </c>
    </row>
    <row r="46" spans="1:14" s="95" customFormat="1" ht="12.75">
      <c r="A46" s="164" t="s">
        <v>111</v>
      </c>
      <c r="B46" s="165">
        <v>0</v>
      </c>
      <c r="C46" s="147">
        <v>0</v>
      </c>
      <c r="D46" s="147">
        <v>0</v>
      </c>
      <c r="E46" s="176">
        <v>0</v>
      </c>
      <c r="F46" s="165">
        <v>0</v>
      </c>
      <c r="G46" s="151">
        <v>0</v>
      </c>
      <c r="H46" s="151">
        <v>0</v>
      </c>
      <c r="I46" s="184">
        <v>0</v>
      </c>
      <c r="J46" s="165">
        <v>0</v>
      </c>
      <c r="K46" s="147">
        <v>0</v>
      </c>
      <c r="L46" s="147">
        <v>0</v>
      </c>
      <c r="M46" s="147">
        <v>0</v>
      </c>
      <c r="N46" s="184">
        <v>0</v>
      </c>
    </row>
    <row r="47" spans="1:14" s="95" customFormat="1" ht="12.75">
      <c r="A47" s="166" t="s">
        <v>106</v>
      </c>
      <c r="B47" s="165">
        <v>1.092</v>
      </c>
      <c r="C47" s="147">
        <v>1.092</v>
      </c>
      <c r="D47" s="147">
        <v>1.092</v>
      </c>
      <c r="E47" s="176">
        <v>1.092</v>
      </c>
      <c r="F47" s="165">
        <v>0.819</v>
      </c>
      <c r="G47" s="151">
        <v>0.819</v>
      </c>
      <c r="H47" s="151">
        <v>0.819</v>
      </c>
      <c r="I47" s="184">
        <v>0.819</v>
      </c>
      <c r="J47" s="165">
        <v>0.637</v>
      </c>
      <c r="K47" s="147">
        <v>0.637</v>
      </c>
      <c r="L47" s="147">
        <v>0.637</v>
      </c>
      <c r="M47" s="147">
        <v>0.637</v>
      </c>
      <c r="N47" s="184">
        <v>0.637</v>
      </c>
    </row>
    <row r="48" spans="1:14" s="95" customFormat="1" ht="12.75">
      <c r="A48" s="164" t="s">
        <v>113</v>
      </c>
      <c r="B48" s="165">
        <v>0.10206</v>
      </c>
      <c r="C48" s="147">
        <v>0.10206</v>
      </c>
      <c r="D48" s="147">
        <v>0.10206</v>
      </c>
      <c r="E48" s="176">
        <v>0.10206</v>
      </c>
      <c r="F48" s="165">
        <v>0.10206</v>
      </c>
      <c r="G48" s="151">
        <v>0.10206</v>
      </c>
      <c r="H48" s="151">
        <v>0.10206</v>
      </c>
      <c r="I48" s="184">
        <v>0.10206</v>
      </c>
      <c r="J48" s="165">
        <v>0.10206</v>
      </c>
      <c r="K48" s="147">
        <v>0.10206</v>
      </c>
      <c r="L48" s="147">
        <v>0.10206</v>
      </c>
      <c r="M48" s="147">
        <v>0.10206</v>
      </c>
      <c r="N48" s="184">
        <v>0.10206</v>
      </c>
    </row>
    <row r="49" spans="1:14" s="95" customFormat="1" ht="12" customHeight="1">
      <c r="A49" s="166" t="s">
        <v>192</v>
      </c>
      <c r="B49" s="165">
        <v>0.79254</v>
      </c>
      <c r="C49" s="147">
        <v>0.79254</v>
      </c>
      <c r="D49" s="147">
        <v>0.79254</v>
      </c>
      <c r="E49" s="176">
        <v>0.79254</v>
      </c>
      <c r="F49" s="165">
        <v>0.79254</v>
      </c>
      <c r="G49" s="151">
        <v>0.79254</v>
      </c>
      <c r="H49" s="151">
        <v>0.79254</v>
      </c>
      <c r="I49" s="184">
        <v>0.79254</v>
      </c>
      <c r="J49" s="165">
        <v>0.79254</v>
      </c>
      <c r="K49" s="147">
        <v>0.79254</v>
      </c>
      <c r="L49" s="147">
        <v>0.79254</v>
      </c>
      <c r="M49" s="147">
        <v>0.79254</v>
      </c>
      <c r="N49" s="184">
        <v>0.79254</v>
      </c>
    </row>
    <row r="50" spans="1:14" s="95" customFormat="1" ht="12.75">
      <c r="A50" s="166" t="s">
        <v>191</v>
      </c>
      <c r="B50" s="165">
        <v>0</v>
      </c>
      <c r="C50" s="147">
        <v>0</v>
      </c>
      <c r="D50" s="147">
        <v>0</v>
      </c>
      <c r="E50" s="176">
        <v>0</v>
      </c>
      <c r="F50" s="165">
        <v>0</v>
      </c>
      <c r="G50" s="151">
        <v>0</v>
      </c>
      <c r="H50" s="151">
        <v>0</v>
      </c>
      <c r="I50" s="184">
        <v>0</v>
      </c>
      <c r="J50" s="165">
        <v>0</v>
      </c>
      <c r="K50" s="147">
        <v>0</v>
      </c>
      <c r="L50" s="147">
        <v>0</v>
      </c>
      <c r="M50" s="147">
        <v>0</v>
      </c>
      <c r="N50" s="184">
        <v>0</v>
      </c>
    </row>
    <row r="51" spans="1:14" s="95" customFormat="1" ht="12.75">
      <c r="A51" s="164" t="s">
        <v>190</v>
      </c>
      <c r="B51" s="165">
        <v>0.01878</v>
      </c>
      <c r="C51" s="147">
        <v>0.01878</v>
      </c>
      <c r="D51" s="147">
        <v>0.01878</v>
      </c>
      <c r="E51" s="176">
        <v>0.01878</v>
      </c>
      <c r="F51" s="165">
        <v>0.01878</v>
      </c>
      <c r="G51" s="151">
        <v>0.01878</v>
      </c>
      <c r="H51" s="151">
        <v>0.01878</v>
      </c>
      <c r="I51" s="184">
        <v>0.01878</v>
      </c>
      <c r="J51" s="165">
        <v>0.01878</v>
      </c>
      <c r="K51" s="147">
        <v>0.01878</v>
      </c>
      <c r="L51" s="147">
        <v>0.01878</v>
      </c>
      <c r="M51" s="147">
        <v>0.01878</v>
      </c>
      <c r="N51" s="184">
        <v>0.01878</v>
      </c>
    </row>
    <row r="52" spans="1:14" s="95" customFormat="1" ht="12.75">
      <c r="A52" s="164" t="s">
        <v>150</v>
      </c>
      <c r="B52" s="165">
        <v>0.0645</v>
      </c>
      <c r="C52" s="147">
        <v>0.0645</v>
      </c>
      <c r="D52" s="147">
        <v>0.0645</v>
      </c>
      <c r="E52" s="176">
        <v>0.0645</v>
      </c>
      <c r="F52" s="165">
        <v>0.0645</v>
      </c>
      <c r="G52" s="151">
        <v>0.0645</v>
      </c>
      <c r="H52" s="151">
        <v>0.0645</v>
      </c>
      <c r="I52" s="184">
        <v>0.0645</v>
      </c>
      <c r="J52" s="165">
        <v>0.0645</v>
      </c>
      <c r="K52" s="147">
        <v>0.0645</v>
      </c>
      <c r="L52" s="147">
        <v>0.0645</v>
      </c>
      <c r="M52" s="147">
        <v>0.0645</v>
      </c>
      <c r="N52" s="184">
        <v>0.0645</v>
      </c>
    </row>
    <row r="53" spans="1:14" s="95" customFormat="1" ht="13.5" thickBot="1">
      <c r="A53" s="245" t="s">
        <v>154</v>
      </c>
      <c r="B53" s="246">
        <v>0.08878</v>
      </c>
      <c r="C53" s="247">
        <v>0.08878</v>
      </c>
      <c r="D53" s="247">
        <v>0.08878</v>
      </c>
      <c r="E53" s="248">
        <v>0.08878</v>
      </c>
      <c r="F53" s="246">
        <v>0.08878</v>
      </c>
      <c r="G53" s="249">
        <v>0.08878</v>
      </c>
      <c r="H53" s="249">
        <v>0.08878</v>
      </c>
      <c r="I53" s="250">
        <v>0.08878</v>
      </c>
      <c r="J53" s="246">
        <v>0.08878</v>
      </c>
      <c r="K53" s="247">
        <v>0.08878</v>
      </c>
      <c r="L53" s="247">
        <v>0.08878</v>
      </c>
      <c r="M53" s="247">
        <v>0.08878</v>
      </c>
      <c r="N53" s="250">
        <v>0.08878</v>
      </c>
    </row>
    <row r="54" spans="2:13" s="32" customFormat="1" ht="27.75" customHeight="1" thickBo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</row>
    <row r="55" spans="1:14" s="46" customFormat="1" ht="27" customHeight="1" thickBot="1">
      <c r="A55" s="178" t="s">
        <v>6</v>
      </c>
      <c r="B55" s="197">
        <f>IF((B15-B13)&gt;=0,0,IF((B15-B13)&lt;=0,-(B15-B13)))</f>
        <v>20.6438</v>
      </c>
      <c r="C55" s="197">
        <f aca="true" t="shared" si="2" ref="C55:N55">IF((C15-C13)&gt;=0,0,IF((C15-C13)&lt;=0,-(C15-C13)))</f>
        <v>20.6438</v>
      </c>
      <c r="D55" s="197">
        <f t="shared" si="2"/>
        <v>20.6438</v>
      </c>
      <c r="E55" s="197">
        <f t="shared" si="2"/>
        <v>20.6438</v>
      </c>
      <c r="F55" s="197">
        <f t="shared" si="2"/>
        <v>6.134800000000013</v>
      </c>
      <c r="G55" s="197">
        <f t="shared" si="2"/>
        <v>6.134800000000013</v>
      </c>
      <c r="H55" s="197">
        <f t="shared" si="2"/>
        <v>6.134800000000013</v>
      </c>
      <c r="I55" s="197">
        <f t="shared" si="2"/>
        <v>6.134800000000013</v>
      </c>
      <c r="J55" s="197">
        <f t="shared" si="2"/>
        <v>4.197399999999988</v>
      </c>
      <c r="K55" s="197">
        <f t="shared" si="2"/>
        <v>8.197399999999988</v>
      </c>
      <c r="L55" s="197">
        <f t="shared" si="2"/>
        <v>8.197399999999988</v>
      </c>
      <c r="M55" s="197">
        <f t="shared" si="2"/>
        <v>8.197399999999988</v>
      </c>
      <c r="N55" s="258">
        <f t="shared" si="2"/>
        <v>8.197399999999988</v>
      </c>
    </row>
    <row r="56" spans="1:14" s="46" customFormat="1" ht="27" customHeight="1" thickBot="1">
      <c r="A56" s="148"/>
      <c r="B56" s="251"/>
      <c r="C56" s="251"/>
      <c r="D56" s="251"/>
      <c r="E56" s="251"/>
      <c r="F56" s="251"/>
      <c r="G56" s="251"/>
      <c r="H56" s="251"/>
      <c r="I56" s="149"/>
      <c r="J56" s="251"/>
      <c r="K56" s="251"/>
      <c r="L56" s="251"/>
      <c r="M56" s="251"/>
      <c r="N56" s="149"/>
    </row>
    <row r="57" spans="1:14" ht="21.75" customHeight="1" thickBot="1">
      <c r="A57" s="259" t="s">
        <v>202</v>
      </c>
      <c r="B57" s="256">
        <f>IF((B15-B13)&gt;=0,(B15-B13),IF((B15-B13)&lt;=0,0))</f>
        <v>0</v>
      </c>
      <c r="C57" s="6">
        <f aca="true" t="shared" si="3" ref="C57:N57">IF((C15-C13)&gt;=0,(C15-C13),IF((C15-C13)&lt;=0,0))</f>
        <v>0</v>
      </c>
      <c r="D57" s="6">
        <f t="shared" si="3"/>
        <v>0</v>
      </c>
      <c r="E57" s="254">
        <f t="shared" si="3"/>
        <v>0</v>
      </c>
      <c r="F57" s="256">
        <f t="shared" si="3"/>
        <v>0</v>
      </c>
      <c r="G57" s="6">
        <f t="shared" si="3"/>
        <v>0</v>
      </c>
      <c r="H57" s="6">
        <f t="shared" si="3"/>
        <v>0</v>
      </c>
      <c r="I57" s="254">
        <f t="shared" si="3"/>
        <v>0</v>
      </c>
      <c r="J57" s="255">
        <f t="shared" si="3"/>
        <v>0</v>
      </c>
      <c r="K57" s="6">
        <f t="shared" si="3"/>
        <v>0</v>
      </c>
      <c r="L57" s="6">
        <f t="shared" si="3"/>
        <v>0</v>
      </c>
      <c r="M57" s="6">
        <f t="shared" si="3"/>
        <v>0</v>
      </c>
      <c r="N57" s="254">
        <f t="shared" si="3"/>
        <v>0</v>
      </c>
    </row>
    <row r="58" spans="1:14" ht="21.75" customHeight="1" thickBot="1">
      <c r="A58" s="252"/>
      <c r="B58" s="253"/>
      <c r="C58" s="253"/>
      <c r="D58" s="253"/>
      <c r="E58" s="253"/>
      <c r="F58" s="19"/>
      <c r="G58" s="19"/>
      <c r="H58" s="19"/>
      <c r="I58" s="19"/>
      <c r="J58" s="19"/>
      <c r="K58" s="19"/>
      <c r="L58" s="19"/>
      <c r="M58" s="19"/>
      <c r="N58" s="19"/>
    </row>
    <row r="59" spans="1:14" s="32" customFormat="1" ht="13.5" thickBot="1">
      <c r="A59" s="11"/>
      <c r="B59" s="287" t="s">
        <v>75</v>
      </c>
      <c r="C59" s="288"/>
      <c r="D59" s="288"/>
      <c r="E59" s="289"/>
      <c r="F59" s="296" t="s">
        <v>76</v>
      </c>
      <c r="G59" s="297"/>
      <c r="H59" s="297"/>
      <c r="I59" s="297"/>
      <c r="J59" s="293" t="s">
        <v>77</v>
      </c>
      <c r="K59" s="294"/>
      <c r="L59" s="294"/>
      <c r="M59" s="294"/>
      <c r="N59" s="295"/>
    </row>
    <row r="60" spans="1:14" s="32" customFormat="1" ht="12.75">
      <c r="A60" s="169" t="s">
        <v>4</v>
      </c>
      <c r="B60" s="51" t="s">
        <v>28</v>
      </c>
      <c r="C60" s="26" t="s">
        <v>29</v>
      </c>
      <c r="D60" s="26" t="s">
        <v>30</v>
      </c>
      <c r="E60" s="52" t="s">
        <v>31</v>
      </c>
      <c r="F60" s="51" t="s">
        <v>32</v>
      </c>
      <c r="G60" s="26" t="s">
        <v>33</v>
      </c>
      <c r="H60" s="26" t="s">
        <v>34</v>
      </c>
      <c r="I60" s="52" t="s">
        <v>35</v>
      </c>
      <c r="J60" s="51" t="s">
        <v>36</v>
      </c>
      <c r="K60" s="26" t="s">
        <v>37</v>
      </c>
      <c r="L60" s="26" t="s">
        <v>38</v>
      </c>
      <c r="M60" s="26" t="s">
        <v>39</v>
      </c>
      <c r="N60" s="52" t="s">
        <v>40</v>
      </c>
    </row>
    <row r="61" spans="1:14" s="32" customFormat="1" ht="12.75">
      <c r="A61" s="8"/>
      <c r="B61" s="1"/>
      <c r="C61" s="2"/>
      <c r="D61" s="2"/>
      <c r="E61" s="158"/>
      <c r="F61" s="1"/>
      <c r="G61" s="167"/>
      <c r="H61" s="2"/>
      <c r="I61" s="55"/>
      <c r="J61" s="1"/>
      <c r="K61" s="167"/>
      <c r="L61" s="2"/>
      <c r="M61" s="20"/>
      <c r="N61" s="158"/>
    </row>
    <row r="62" spans="1:14" s="63" customFormat="1" ht="12.75">
      <c r="A62" s="77" t="s">
        <v>8</v>
      </c>
      <c r="B62" s="171">
        <v>149.29</v>
      </c>
      <c r="C62" s="78">
        <v>149.29</v>
      </c>
      <c r="D62" s="78">
        <v>149.29</v>
      </c>
      <c r="E62" s="159">
        <v>149.29</v>
      </c>
      <c r="F62" s="171">
        <v>143.3</v>
      </c>
      <c r="G62" s="186">
        <v>143.3</v>
      </c>
      <c r="H62" s="78">
        <v>143.3</v>
      </c>
      <c r="I62" s="159">
        <v>143.3</v>
      </c>
      <c r="J62" s="171">
        <v>149.37</v>
      </c>
      <c r="K62" s="186">
        <v>149.37</v>
      </c>
      <c r="L62" s="78">
        <v>149.37</v>
      </c>
      <c r="M62" s="78">
        <v>149.37</v>
      </c>
      <c r="N62" s="159">
        <v>149.37</v>
      </c>
    </row>
    <row r="63" spans="1:14" s="32" customFormat="1" ht="12.75">
      <c r="A63" s="72"/>
      <c r="B63" s="172"/>
      <c r="C63" s="75"/>
      <c r="D63" s="75"/>
      <c r="E63" s="173"/>
      <c r="F63" s="172"/>
      <c r="G63" s="168"/>
      <c r="H63" s="75"/>
      <c r="I63" s="173"/>
      <c r="J63" s="172"/>
      <c r="K63" s="168"/>
      <c r="L63" s="75"/>
      <c r="M63" s="75"/>
      <c r="N63" s="173"/>
    </row>
    <row r="64" spans="1:14" s="32" customFormat="1" ht="12.75">
      <c r="A64" s="73" t="s">
        <v>11</v>
      </c>
      <c r="B64" s="172">
        <f>B65</f>
        <v>0</v>
      </c>
      <c r="C64" s="75">
        <f aca="true" t="shared" si="4" ref="C64:N64">C65</f>
        <v>0</v>
      </c>
      <c r="D64" s="75">
        <f t="shared" si="4"/>
        <v>0</v>
      </c>
      <c r="E64" s="173">
        <f t="shared" si="4"/>
        <v>0</v>
      </c>
      <c r="F64" s="172">
        <f t="shared" si="4"/>
        <v>0</v>
      </c>
      <c r="G64" s="168">
        <f t="shared" si="4"/>
        <v>0</v>
      </c>
      <c r="H64" s="75">
        <f t="shared" si="4"/>
        <v>0</v>
      </c>
      <c r="I64" s="173">
        <f t="shared" si="4"/>
        <v>0</v>
      </c>
      <c r="J64" s="172">
        <f t="shared" si="4"/>
        <v>0</v>
      </c>
      <c r="K64" s="168">
        <f t="shared" si="4"/>
        <v>0</v>
      </c>
      <c r="L64" s="75">
        <f t="shared" si="4"/>
        <v>0</v>
      </c>
      <c r="M64" s="75">
        <f t="shared" si="4"/>
        <v>0</v>
      </c>
      <c r="N64" s="173">
        <f t="shared" si="4"/>
        <v>0</v>
      </c>
    </row>
    <row r="65" spans="1:14" s="32" customFormat="1" ht="12.75">
      <c r="A65" s="204"/>
      <c r="B65" s="174"/>
      <c r="C65" s="25"/>
      <c r="D65" s="25"/>
      <c r="E65" s="175"/>
      <c r="F65" s="174"/>
      <c r="G65" s="200"/>
      <c r="H65" s="25"/>
      <c r="I65" s="175"/>
      <c r="J65" s="174"/>
      <c r="K65" s="200"/>
      <c r="L65" s="25"/>
      <c r="M65" s="25"/>
      <c r="N65" s="175"/>
    </row>
    <row r="66" spans="1:14" s="32" customFormat="1" ht="12.75">
      <c r="A66" s="72"/>
      <c r="B66" s="172" t="s">
        <v>0</v>
      </c>
      <c r="C66" s="75"/>
      <c r="D66" s="75"/>
      <c r="E66" s="173"/>
      <c r="F66" s="172"/>
      <c r="G66" s="168"/>
      <c r="H66" s="75"/>
      <c r="I66" s="173"/>
      <c r="J66" s="172"/>
      <c r="K66" s="168"/>
      <c r="L66" s="75"/>
      <c r="M66" s="75"/>
      <c r="N66" s="173"/>
    </row>
    <row r="67" spans="1:14" s="63" customFormat="1" ht="12.75">
      <c r="A67" s="77" t="s">
        <v>10</v>
      </c>
      <c r="B67" s="179">
        <f>B64+B62</f>
        <v>149.29</v>
      </c>
      <c r="C67" s="78">
        <f aca="true" t="shared" si="5" ref="C67:M67">C64+C62</f>
        <v>149.29</v>
      </c>
      <c r="D67" s="78">
        <f t="shared" si="5"/>
        <v>149.29</v>
      </c>
      <c r="E67" s="159">
        <f t="shared" si="5"/>
        <v>149.29</v>
      </c>
      <c r="F67" s="179">
        <f t="shared" si="5"/>
        <v>143.3</v>
      </c>
      <c r="G67" s="186">
        <f t="shared" si="5"/>
        <v>143.3</v>
      </c>
      <c r="H67" s="78">
        <f t="shared" si="5"/>
        <v>143.3</v>
      </c>
      <c r="I67" s="159">
        <f t="shared" si="5"/>
        <v>143.3</v>
      </c>
      <c r="J67" s="179">
        <f t="shared" si="5"/>
        <v>149.37</v>
      </c>
      <c r="K67" s="186">
        <f>K64+K62</f>
        <v>149.37</v>
      </c>
      <c r="L67" s="78">
        <f t="shared" si="5"/>
        <v>149.37</v>
      </c>
      <c r="M67" s="78">
        <f t="shared" si="5"/>
        <v>149.37</v>
      </c>
      <c r="N67" s="159">
        <f>N64+N62</f>
        <v>149.37</v>
      </c>
    </row>
    <row r="68" spans="1:14" s="32" customFormat="1" ht="12.75">
      <c r="A68" s="72"/>
      <c r="B68" s="172"/>
      <c r="C68" s="75"/>
      <c r="D68" s="75"/>
      <c r="E68" s="173"/>
      <c r="F68" s="172"/>
      <c r="G68" s="168"/>
      <c r="H68" s="75"/>
      <c r="I68" s="173"/>
      <c r="J68" s="172"/>
      <c r="K68" s="168"/>
      <c r="L68" s="75"/>
      <c r="M68" s="75"/>
      <c r="N68" s="173"/>
    </row>
    <row r="69" spans="1:14" s="71" customFormat="1" ht="12.75">
      <c r="A69" s="170" t="s">
        <v>9</v>
      </c>
      <c r="B69" s="183">
        <f aca="true" t="shared" si="6" ref="B69:N69">SUM(B71:B107)</f>
        <v>132.98420000000004</v>
      </c>
      <c r="C69" s="230">
        <f t="shared" si="6"/>
        <v>132.98420000000004</v>
      </c>
      <c r="D69" s="230">
        <f t="shared" si="6"/>
        <v>132.98420000000004</v>
      </c>
      <c r="E69" s="191">
        <f t="shared" si="6"/>
        <v>132.98420000000004</v>
      </c>
      <c r="F69" s="183">
        <f t="shared" si="6"/>
        <v>123.66646999999999</v>
      </c>
      <c r="G69" s="201">
        <f t="shared" si="6"/>
        <v>123.66646999999999</v>
      </c>
      <c r="H69" s="230">
        <f t="shared" si="6"/>
        <v>123.66646999999999</v>
      </c>
      <c r="I69" s="191">
        <f t="shared" si="6"/>
        <v>123.66646999999999</v>
      </c>
      <c r="J69" s="183">
        <f t="shared" si="6"/>
        <v>138.28647000000004</v>
      </c>
      <c r="K69" s="201">
        <f t="shared" si="6"/>
        <v>138.28647000000004</v>
      </c>
      <c r="L69" s="230">
        <f t="shared" si="6"/>
        <v>138.28647000000004</v>
      </c>
      <c r="M69" s="230">
        <f t="shared" si="6"/>
        <v>138.28647000000004</v>
      </c>
      <c r="N69" s="191">
        <f t="shared" si="6"/>
        <v>138.28647000000004</v>
      </c>
    </row>
    <row r="70" spans="1:14" s="71" customFormat="1" ht="12.75">
      <c r="A70" s="96"/>
      <c r="B70" s="65"/>
      <c r="C70" s="50"/>
      <c r="D70" s="50"/>
      <c r="E70" s="177"/>
      <c r="F70" s="65"/>
      <c r="G70" s="181"/>
      <c r="H70" s="50"/>
      <c r="I70" s="177"/>
      <c r="J70" s="65"/>
      <c r="K70" s="181"/>
      <c r="L70" s="50"/>
      <c r="M70" s="50"/>
      <c r="N70" s="177"/>
    </row>
    <row r="71" spans="1:14" s="71" customFormat="1" ht="12.75">
      <c r="A71" s="166" t="s">
        <v>105</v>
      </c>
      <c r="B71" s="165">
        <v>0</v>
      </c>
      <c r="C71" s="147">
        <v>0</v>
      </c>
      <c r="D71" s="147">
        <v>0</v>
      </c>
      <c r="E71" s="176">
        <v>0</v>
      </c>
      <c r="F71" s="165">
        <v>0</v>
      </c>
      <c r="G71" s="151">
        <v>0</v>
      </c>
      <c r="H71" s="147">
        <v>0</v>
      </c>
      <c r="I71" s="176">
        <v>0</v>
      </c>
      <c r="J71" s="165">
        <v>6.8632</v>
      </c>
      <c r="K71" s="151">
        <v>6.8632</v>
      </c>
      <c r="L71" s="147">
        <v>6.8632</v>
      </c>
      <c r="M71" s="147">
        <v>6.8632</v>
      </c>
      <c r="N71" s="176">
        <v>6.8632</v>
      </c>
    </row>
    <row r="72" spans="1:14" s="71" customFormat="1" ht="12.75">
      <c r="A72" s="166" t="s">
        <v>108</v>
      </c>
      <c r="B72" s="165">
        <v>14.63</v>
      </c>
      <c r="C72" s="147">
        <v>14.63</v>
      </c>
      <c r="D72" s="147">
        <v>14.63</v>
      </c>
      <c r="E72" s="176">
        <v>14.63</v>
      </c>
      <c r="F72" s="165">
        <v>14.63</v>
      </c>
      <c r="G72" s="151">
        <v>14.63</v>
      </c>
      <c r="H72" s="151">
        <v>14.63</v>
      </c>
      <c r="I72" s="184">
        <v>14.63</v>
      </c>
      <c r="J72" s="165">
        <v>14.63</v>
      </c>
      <c r="K72" s="147">
        <v>14.63</v>
      </c>
      <c r="L72" s="147">
        <v>14.63</v>
      </c>
      <c r="M72" s="147">
        <v>14.63</v>
      </c>
      <c r="N72" s="184">
        <v>14.63</v>
      </c>
    </row>
    <row r="73" spans="1:14" s="71" customFormat="1" ht="12.75">
      <c r="A73" s="208" t="s">
        <v>133</v>
      </c>
      <c r="B73" s="165">
        <v>0</v>
      </c>
      <c r="C73" s="147">
        <v>0</v>
      </c>
      <c r="D73" s="147">
        <v>0</v>
      </c>
      <c r="E73" s="176">
        <v>0</v>
      </c>
      <c r="F73" s="165">
        <v>0</v>
      </c>
      <c r="G73" s="151">
        <v>0</v>
      </c>
      <c r="H73" s="147">
        <v>0</v>
      </c>
      <c r="I73" s="176">
        <v>0</v>
      </c>
      <c r="J73" s="165">
        <v>0</v>
      </c>
      <c r="K73" s="151">
        <v>0</v>
      </c>
      <c r="L73" s="147">
        <v>0</v>
      </c>
      <c r="M73" s="147">
        <v>0</v>
      </c>
      <c r="N73" s="176">
        <v>0</v>
      </c>
    </row>
    <row r="74" spans="1:14" s="71" customFormat="1" ht="12.75">
      <c r="A74" s="164" t="s">
        <v>115</v>
      </c>
      <c r="B74" s="165">
        <v>0.15305</v>
      </c>
      <c r="C74" s="147">
        <v>0.15305</v>
      </c>
      <c r="D74" s="147">
        <v>0.15305</v>
      </c>
      <c r="E74" s="176">
        <v>0.15305</v>
      </c>
      <c r="F74" s="165">
        <v>0.15305</v>
      </c>
      <c r="G74" s="151">
        <v>0.15305</v>
      </c>
      <c r="H74" s="151">
        <v>0.15305</v>
      </c>
      <c r="I74" s="184">
        <v>0.15305</v>
      </c>
      <c r="J74" s="165">
        <v>0.15305</v>
      </c>
      <c r="K74" s="147">
        <v>0.15305</v>
      </c>
      <c r="L74" s="147">
        <v>0.15305</v>
      </c>
      <c r="M74" s="147">
        <v>0.15305</v>
      </c>
      <c r="N74" s="184">
        <v>0.15305</v>
      </c>
    </row>
    <row r="75" spans="1:14" s="71" customFormat="1" ht="12.75">
      <c r="A75" s="166" t="s">
        <v>151</v>
      </c>
      <c r="B75" s="165">
        <v>16</v>
      </c>
      <c r="C75" s="147">
        <v>16</v>
      </c>
      <c r="D75" s="147">
        <v>16</v>
      </c>
      <c r="E75" s="176">
        <v>16</v>
      </c>
      <c r="F75" s="165">
        <v>11.721</v>
      </c>
      <c r="G75" s="151">
        <v>11.721</v>
      </c>
      <c r="H75" s="147">
        <v>11.721</v>
      </c>
      <c r="I75" s="176">
        <v>11.721</v>
      </c>
      <c r="J75" s="165">
        <v>14.0238</v>
      </c>
      <c r="K75" s="151">
        <v>14.0238</v>
      </c>
      <c r="L75" s="147">
        <v>14.0238</v>
      </c>
      <c r="M75" s="147">
        <v>14.0238</v>
      </c>
      <c r="N75" s="176">
        <v>14.0238</v>
      </c>
    </row>
    <row r="76" spans="1:14" s="146" customFormat="1" ht="12.75">
      <c r="A76" s="166" t="s">
        <v>110</v>
      </c>
      <c r="B76" s="165">
        <v>24.96</v>
      </c>
      <c r="C76" s="147">
        <v>24.96</v>
      </c>
      <c r="D76" s="147">
        <v>24.96</v>
      </c>
      <c r="E76" s="176">
        <v>24.96</v>
      </c>
      <c r="F76" s="165">
        <v>23.4</v>
      </c>
      <c r="G76" s="151">
        <v>23.4</v>
      </c>
      <c r="H76" s="147">
        <v>23.4</v>
      </c>
      <c r="I76" s="176">
        <v>23.4</v>
      </c>
      <c r="J76" s="165">
        <v>21.8771</v>
      </c>
      <c r="K76" s="151">
        <v>21.8771</v>
      </c>
      <c r="L76" s="147">
        <v>21.8771</v>
      </c>
      <c r="M76" s="147">
        <v>21.8771</v>
      </c>
      <c r="N76" s="176">
        <v>21.8771</v>
      </c>
    </row>
    <row r="77" spans="1:14" s="146" customFormat="1" ht="12.75">
      <c r="A77" s="166" t="s">
        <v>134</v>
      </c>
      <c r="B77" s="165">
        <v>0</v>
      </c>
      <c r="C77" s="147">
        <v>0</v>
      </c>
      <c r="D77" s="147">
        <v>0</v>
      </c>
      <c r="E77" s="176">
        <v>0</v>
      </c>
      <c r="F77" s="165">
        <v>0</v>
      </c>
      <c r="G77" s="151">
        <v>0</v>
      </c>
      <c r="H77" s="147">
        <v>0</v>
      </c>
      <c r="I77" s="176">
        <v>0</v>
      </c>
      <c r="J77" s="165">
        <v>0</v>
      </c>
      <c r="K77" s="151">
        <v>0</v>
      </c>
      <c r="L77" s="147">
        <v>0</v>
      </c>
      <c r="M77" s="147">
        <v>0</v>
      </c>
      <c r="N77" s="176">
        <v>0</v>
      </c>
    </row>
    <row r="78" spans="1:14" s="146" customFormat="1" ht="12.75">
      <c r="A78" s="166" t="s">
        <v>153</v>
      </c>
      <c r="B78" s="165">
        <v>0.1998</v>
      </c>
      <c r="C78" s="147">
        <v>0.1998</v>
      </c>
      <c r="D78" s="147">
        <v>0.1998</v>
      </c>
      <c r="E78" s="176">
        <v>0.1998</v>
      </c>
      <c r="F78" s="165">
        <v>0.1998</v>
      </c>
      <c r="G78" s="151">
        <v>0.1998</v>
      </c>
      <c r="H78" s="151">
        <v>0.1998</v>
      </c>
      <c r="I78" s="184">
        <v>0.1998</v>
      </c>
      <c r="J78" s="165">
        <v>0.1998</v>
      </c>
      <c r="K78" s="147">
        <v>0.1998</v>
      </c>
      <c r="L78" s="147">
        <v>0.1998</v>
      </c>
      <c r="M78" s="147">
        <v>0.1998</v>
      </c>
      <c r="N78" s="184">
        <v>0.1998</v>
      </c>
    </row>
    <row r="79" spans="1:14" s="71" customFormat="1" ht="12.75">
      <c r="A79" s="166" t="s">
        <v>201</v>
      </c>
      <c r="B79" s="165">
        <v>2.08</v>
      </c>
      <c r="C79" s="147">
        <v>2.08</v>
      </c>
      <c r="D79" s="147">
        <v>2.08</v>
      </c>
      <c r="E79" s="176">
        <v>2.08</v>
      </c>
      <c r="F79" s="165">
        <v>1.95</v>
      </c>
      <c r="G79" s="151">
        <v>1.95</v>
      </c>
      <c r="H79" s="147">
        <v>1.95</v>
      </c>
      <c r="I79" s="176">
        <v>1.95</v>
      </c>
      <c r="J79" s="165">
        <v>4.2071000000000005</v>
      </c>
      <c r="K79" s="151">
        <v>4.2071000000000005</v>
      </c>
      <c r="L79" s="147">
        <v>4.2071000000000005</v>
      </c>
      <c r="M79" s="147">
        <v>4.2071000000000005</v>
      </c>
      <c r="N79" s="176">
        <v>4.2071000000000005</v>
      </c>
    </row>
    <row r="80" spans="1:14" s="71" customFormat="1" ht="12.75">
      <c r="A80" s="205" t="s">
        <v>144</v>
      </c>
      <c r="B80" s="165">
        <v>0.6167</v>
      </c>
      <c r="C80" s="147">
        <v>0.6167</v>
      </c>
      <c r="D80" s="147">
        <v>0.6167</v>
      </c>
      <c r="E80" s="176">
        <v>0.6167</v>
      </c>
      <c r="F80" s="165">
        <v>0.6167</v>
      </c>
      <c r="G80" s="151">
        <v>0.6167</v>
      </c>
      <c r="H80" s="151">
        <v>0.6167</v>
      </c>
      <c r="I80" s="184">
        <v>0.6167</v>
      </c>
      <c r="J80" s="165">
        <v>0.6167</v>
      </c>
      <c r="K80" s="147">
        <v>0.6167</v>
      </c>
      <c r="L80" s="147">
        <v>0.6167</v>
      </c>
      <c r="M80" s="147">
        <v>0.6167</v>
      </c>
      <c r="N80" s="184">
        <v>0.6167</v>
      </c>
    </row>
    <row r="81" spans="1:14" s="95" customFormat="1" ht="12.75">
      <c r="A81" s="205" t="s">
        <v>200</v>
      </c>
      <c r="B81" s="165">
        <v>0.12674</v>
      </c>
      <c r="C81" s="147">
        <v>0.12674</v>
      </c>
      <c r="D81" s="147">
        <v>0.12674</v>
      </c>
      <c r="E81" s="176">
        <v>0.12674</v>
      </c>
      <c r="F81" s="165">
        <v>0.12674</v>
      </c>
      <c r="G81" s="151">
        <v>0.12674</v>
      </c>
      <c r="H81" s="151">
        <v>0.12674</v>
      </c>
      <c r="I81" s="184">
        <v>0.12674</v>
      </c>
      <c r="J81" s="165">
        <v>0.12674</v>
      </c>
      <c r="K81" s="147">
        <v>0.12674</v>
      </c>
      <c r="L81" s="147">
        <v>0.12674</v>
      </c>
      <c r="M81" s="147">
        <v>0.12674</v>
      </c>
      <c r="N81" s="184">
        <v>0.12674</v>
      </c>
    </row>
    <row r="82" spans="1:14" s="95" customFormat="1" ht="12.75">
      <c r="A82" s="166" t="s">
        <v>199</v>
      </c>
      <c r="B82" s="165">
        <v>0.08325</v>
      </c>
      <c r="C82" s="147">
        <v>0.08325</v>
      </c>
      <c r="D82" s="147">
        <v>0.08325</v>
      </c>
      <c r="E82" s="176">
        <v>0.08325</v>
      </c>
      <c r="F82" s="165">
        <v>0.08325</v>
      </c>
      <c r="G82" s="151">
        <v>0.08325</v>
      </c>
      <c r="H82" s="151">
        <v>0.08325</v>
      </c>
      <c r="I82" s="184">
        <v>0.08325</v>
      </c>
      <c r="J82" s="165">
        <v>0.08325</v>
      </c>
      <c r="K82" s="147">
        <v>0.08325</v>
      </c>
      <c r="L82" s="147">
        <v>0.08325</v>
      </c>
      <c r="M82" s="147">
        <v>0.08325</v>
      </c>
      <c r="N82" s="184">
        <v>0.08325</v>
      </c>
    </row>
    <row r="83" spans="1:14" s="95" customFormat="1" ht="12.75">
      <c r="A83" s="166" t="s">
        <v>198</v>
      </c>
      <c r="B83" s="165">
        <v>1.92</v>
      </c>
      <c r="C83" s="147">
        <v>1.92</v>
      </c>
      <c r="D83" s="147">
        <v>1.92</v>
      </c>
      <c r="E83" s="176">
        <v>1.92</v>
      </c>
      <c r="F83" s="165">
        <v>1.8</v>
      </c>
      <c r="G83" s="151">
        <v>1.8</v>
      </c>
      <c r="H83" s="147">
        <v>1.8</v>
      </c>
      <c r="I83" s="176">
        <v>1.8</v>
      </c>
      <c r="J83" s="165">
        <v>1.6829</v>
      </c>
      <c r="K83" s="151">
        <v>1.6829</v>
      </c>
      <c r="L83" s="147">
        <v>1.6829</v>
      </c>
      <c r="M83" s="147">
        <v>1.6829</v>
      </c>
      <c r="N83" s="176">
        <v>1.6829</v>
      </c>
    </row>
    <row r="84" spans="1:14" s="95" customFormat="1" ht="12.75">
      <c r="A84" s="166" t="s">
        <v>142</v>
      </c>
      <c r="B84" s="165">
        <v>0.666</v>
      </c>
      <c r="C84" s="147">
        <v>0.666</v>
      </c>
      <c r="D84" s="147">
        <v>0.666</v>
      </c>
      <c r="E84" s="176">
        <v>0.666</v>
      </c>
      <c r="F84" s="165">
        <v>0.666</v>
      </c>
      <c r="G84" s="151">
        <v>0.666</v>
      </c>
      <c r="H84" s="147">
        <v>0.666</v>
      </c>
      <c r="I84" s="176">
        <v>0.666</v>
      </c>
      <c r="J84" s="165">
        <v>0.666</v>
      </c>
      <c r="K84" s="151">
        <v>0.666</v>
      </c>
      <c r="L84" s="147">
        <v>0.666</v>
      </c>
      <c r="M84" s="147">
        <v>0.666</v>
      </c>
      <c r="N84" s="176">
        <v>0.666</v>
      </c>
    </row>
    <row r="85" spans="1:14" s="95" customFormat="1" ht="12.75">
      <c r="A85" s="164" t="s">
        <v>112</v>
      </c>
      <c r="B85" s="165">
        <v>0.36497</v>
      </c>
      <c r="C85" s="147">
        <v>0.36497</v>
      </c>
      <c r="D85" s="147">
        <v>0.36497</v>
      </c>
      <c r="E85" s="176">
        <v>0.36497</v>
      </c>
      <c r="F85" s="165">
        <v>0.36497</v>
      </c>
      <c r="G85" s="151">
        <v>0.36497</v>
      </c>
      <c r="H85" s="151">
        <v>0.36497</v>
      </c>
      <c r="I85" s="184">
        <v>0.36497</v>
      </c>
      <c r="J85" s="165">
        <v>0.36497</v>
      </c>
      <c r="K85" s="147">
        <v>0.36497</v>
      </c>
      <c r="L85" s="147">
        <v>0.36497</v>
      </c>
      <c r="M85" s="147">
        <v>0.36497</v>
      </c>
      <c r="N85" s="184">
        <v>0.36497</v>
      </c>
    </row>
    <row r="86" spans="1:14" s="95" customFormat="1" ht="12.75">
      <c r="A86" s="164" t="s">
        <v>109</v>
      </c>
      <c r="B86" s="165">
        <v>37.14363</v>
      </c>
      <c r="C86" s="147">
        <v>37.14363</v>
      </c>
      <c r="D86" s="147">
        <v>37.14363</v>
      </c>
      <c r="E86" s="176">
        <v>37.14363</v>
      </c>
      <c r="F86" s="165">
        <v>34.94503</v>
      </c>
      <c r="G86" s="151">
        <v>34.94503</v>
      </c>
      <c r="H86" s="147">
        <v>34.94503</v>
      </c>
      <c r="I86" s="176">
        <v>34.94503</v>
      </c>
      <c r="J86" s="165">
        <v>32.79873</v>
      </c>
      <c r="K86" s="151">
        <v>32.79873</v>
      </c>
      <c r="L86" s="147">
        <v>32.79873</v>
      </c>
      <c r="M86" s="147">
        <v>32.79873</v>
      </c>
      <c r="N86" s="176">
        <v>32.79873</v>
      </c>
    </row>
    <row r="87" spans="1:14" s="95" customFormat="1" ht="12.75">
      <c r="A87" s="164" t="s">
        <v>143</v>
      </c>
      <c r="B87" s="165">
        <v>3.04</v>
      </c>
      <c r="C87" s="147">
        <v>3.04</v>
      </c>
      <c r="D87" s="147">
        <v>3.04</v>
      </c>
      <c r="E87" s="176">
        <v>3.04</v>
      </c>
      <c r="F87" s="165">
        <v>2.85</v>
      </c>
      <c r="G87" s="151">
        <v>2.85</v>
      </c>
      <c r="H87" s="147">
        <v>2.85</v>
      </c>
      <c r="I87" s="176">
        <v>2.85</v>
      </c>
      <c r="J87" s="165">
        <v>2.5128000000000004</v>
      </c>
      <c r="K87" s="151">
        <v>2.5128000000000004</v>
      </c>
      <c r="L87" s="147">
        <v>2.5128000000000004</v>
      </c>
      <c r="M87" s="147">
        <v>2.5128000000000004</v>
      </c>
      <c r="N87" s="176">
        <v>2.5128000000000004</v>
      </c>
    </row>
    <row r="88" spans="1:14" s="95" customFormat="1" ht="12.75">
      <c r="A88" s="164" t="s">
        <v>149</v>
      </c>
      <c r="B88" s="165">
        <v>28</v>
      </c>
      <c r="C88" s="147">
        <v>28</v>
      </c>
      <c r="D88" s="147">
        <v>28</v>
      </c>
      <c r="E88" s="176">
        <v>28</v>
      </c>
      <c r="F88" s="165">
        <v>28</v>
      </c>
      <c r="G88" s="151">
        <v>28</v>
      </c>
      <c r="H88" s="151">
        <v>28</v>
      </c>
      <c r="I88" s="184">
        <v>28</v>
      </c>
      <c r="J88" s="165">
        <v>28</v>
      </c>
      <c r="K88" s="147">
        <v>28</v>
      </c>
      <c r="L88" s="147">
        <v>28</v>
      </c>
      <c r="M88" s="147">
        <v>28</v>
      </c>
      <c r="N88" s="184">
        <v>28</v>
      </c>
    </row>
    <row r="89" spans="1:14" s="95" customFormat="1" ht="12.75">
      <c r="A89" s="164" t="s">
        <v>188</v>
      </c>
      <c r="B89" s="165">
        <v>0</v>
      </c>
      <c r="C89" s="147">
        <v>0</v>
      </c>
      <c r="D89" s="147">
        <v>0</v>
      </c>
      <c r="E89" s="176">
        <v>0</v>
      </c>
      <c r="F89" s="165">
        <v>0</v>
      </c>
      <c r="G89" s="151">
        <v>0</v>
      </c>
      <c r="H89" s="151">
        <v>0</v>
      </c>
      <c r="I89" s="184">
        <v>0</v>
      </c>
      <c r="J89" s="165">
        <v>0</v>
      </c>
      <c r="K89" s="151">
        <v>0</v>
      </c>
      <c r="L89" s="147">
        <v>0</v>
      </c>
      <c r="M89" s="147">
        <v>0</v>
      </c>
      <c r="N89" s="184">
        <v>0</v>
      </c>
    </row>
    <row r="90" spans="1:14" s="95" customFormat="1" ht="12.75">
      <c r="A90" s="166" t="s">
        <v>145</v>
      </c>
      <c r="B90" s="165">
        <v>0</v>
      </c>
      <c r="C90" s="147">
        <v>0</v>
      </c>
      <c r="D90" s="147">
        <v>0</v>
      </c>
      <c r="E90" s="176">
        <v>0</v>
      </c>
      <c r="F90" s="165">
        <v>0</v>
      </c>
      <c r="G90" s="151">
        <v>0</v>
      </c>
      <c r="H90" s="147">
        <v>0</v>
      </c>
      <c r="I90" s="176">
        <v>0</v>
      </c>
      <c r="J90" s="165">
        <v>0</v>
      </c>
      <c r="K90" s="151">
        <v>0</v>
      </c>
      <c r="L90" s="147">
        <v>0</v>
      </c>
      <c r="M90" s="147">
        <v>0</v>
      </c>
      <c r="N90" s="176">
        <v>0</v>
      </c>
    </row>
    <row r="91" spans="1:14" s="95" customFormat="1" ht="12.75">
      <c r="A91" s="166" t="s">
        <v>114</v>
      </c>
      <c r="B91" s="165">
        <v>0</v>
      </c>
      <c r="C91" s="147">
        <v>0</v>
      </c>
      <c r="D91" s="147">
        <v>0</v>
      </c>
      <c r="E91" s="176">
        <v>0</v>
      </c>
      <c r="F91" s="165">
        <v>0</v>
      </c>
      <c r="G91" s="151">
        <v>0</v>
      </c>
      <c r="H91" s="147">
        <v>0</v>
      </c>
      <c r="I91" s="176">
        <v>0</v>
      </c>
      <c r="J91" s="165">
        <v>0</v>
      </c>
      <c r="K91" s="151">
        <v>0</v>
      </c>
      <c r="L91" s="147">
        <v>0</v>
      </c>
      <c r="M91" s="147">
        <v>0</v>
      </c>
      <c r="N91" s="176">
        <v>0</v>
      </c>
    </row>
    <row r="92" spans="1:14" s="95" customFormat="1" ht="12.75">
      <c r="A92" s="166" t="s">
        <v>197</v>
      </c>
      <c r="B92" s="165">
        <v>0</v>
      </c>
      <c r="C92" s="147">
        <v>0</v>
      </c>
      <c r="D92" s="147">
        <v>0</v>
      </c>
      <c r="E92" s="176">
        <v>0</v>
      </c>
      <c r="F92" s="165">
        <v>0</v>
      </c>
      <c r="G92" s="151">
        <v>0</v>
      </c>
      <c r="H92" s="147">
        <v>0</v>
      </c>
      <c r="I92" s="176">
        <v>0</v>
      </c>
      <c r="J92" s="165">
        <v>0</v>
      </c>
      <c r="K92" s="151">
        <v>0</v>
      </c>
      <c r="L92" s="147">
        <v>0</v>
      </c>
      <c r="M92" s="147">
        <v>0</v>
      </c>
      <c r="N92" s="176">
        <v>0</v>
      </c>
    </row>
    <row r="93" spans="1:14" s="95" customFormat="1" ht="12.75">
      <c r="A93" s="166" t="s">
        <v>196</v>
      </c>
      <c r="B93" s="165">
        <v>0.125</v>
      </c>
      <c r="C93" s="147">
        <v>0.125</v>
      </c>
      <c r="D93" s="147">
        <v>0.125</v>
      </c>
      <c r="E93" s="176">
        <v>0.125</v>
      </c>
      <c r="F93" s="165">
        <v>0.125</v>
      </c>
      <c r="G93" s="151">
        <v>0.125</v>
      </c>
      <c r="H93" s="151">
        <v>0.125</v>
      </c>
      <c r="I93" s="184">
        <v>0.125</v>
      </c>
      <c r="J93" s="165">
        <v>0.125</v>
      </c>
      <c r="K93" s="147">
        <v>0.125</v>
      </c>
      <c r="L93" s="147">
        <v>0.125</v>
      </c>
      <c r="M93" s="147">
        <v>0.125</v>
      </c>
      <c r="N93" s="184">
        <v>0.125</v>
      </c>
    </row>
    <row r="94" spans="1:14" s="145" customFormat="1" ht="12.75">
      <c r="A94" s="166" t="s">
        <v>195</v>
      </c>
      <c r="B94" s="165">
        <v>0</v>
      </c>
      <c r="C94" s="147">
        <v>0</v>
      </c>
      <c r="D94" s="147">
        <v>0</v>
      </c>
      <c r="E94" s="176">
        <v>0</v>
      </c>
      <c r="F94" s="165">
        <v>0</v>
      </c>
      <c r="G94" s="151">
        <v>0</v>
      </c>
      <c r="H94" s="147">
        <v>0</v>
      </c>
      <c r="I94" s="176">
        <v>0</v>
      </c>
      <c r="J94" s="165">
        <v>0</v>
      </c>
      <c r="K94" s="151">
        <v>0</v>
      </c>
      <c r="L94" s="147">
        <v>0</v>
      </c>
      <c r="M94" s="147">
        <v>0</v>
      </c>
      <c r="N94" s="176">
        <v>0</v>
      </c>
    </row>
    <row r="95" spans="1:14" s="95" customFormat="1" ht="12.75">
      <c r="A95" s="166" t="s">
        <v>141</v>
      </c>
      <c r="B95" s="165">
        <v>1.8084000000000002</v>
      </c>
      <c r="C95" s="147">
        <v>1.8084000000000002</v>
      </c>
      <c r="D95" s="147">
        <v>1.8084000000000002</v>
      </c>
      <c r="E95" s="176">
        <v>1.8084000000000002</v>
      </c>
      <c r="F95" s="165">
        <v>0.666</v>
      </c>
      <c r="G95" s="151">
        <v>0.666</v>
      </c>
      <c r="H95" s="147">
        <v>0.666</v>
      </c>
      <c r="I95" s="176">
        <v>0.666</v>
      </c>
      <c r="J95" s="165">
        <v>2.3769</v>
      </c>
      <c r="K95" s="151">
        <v>2.3769</v>
      </c>
      <c r="L95" s="147">
        <v>2.3769</v>
      </c>
      <c r="M95" s="147">
        <v>2.3769</v>
      </c>
      <c r="N95" s="176">
        <v>2.3769</v>
      </c>
    </row>
    <row r="96" spans="1:14" s="94" customFormat="1" ht="12.75">
      <c r="A96" s="166" t="s">
        <v>194</v>
      </c>
      <c r="B96" s="165">
        <v>0</v>
      </c>
      <c r="C96" s="147">
        <v>0</v>
      </c>
      <c r="D96" s="147">
        <v>0</v>
      </c>
      <c r="E96" s="176">
        <v>0</v>
      </c>
      <c r="F96" s="165">
        <v>0</v>
      </c>
      <c r="G96" s="151">
        <v>0</v>
      </c>
      <c r="H96" s="147">
        <v>0</v>
      </c>
      <c r="I96" s="176">
        <v>0</v>
      </c>
      <c r="J96" s="165">
        <v>5.6095</v>
      </c>
      <c r="K96" s="151">
        <v>5.6095</v>
      </c>
      <c r="L96" s="147">
        <v>5.6095</v>
      </c>
      <c r="M96" s="147">
        <v>5.6095</v>
      </c>
      <c r="N96" s="176">
        <v>5.6095</v>
      </c>
    </row>
    <row r="97" spans="1:14" s="95" customFormat="1" ht="12.75">
      <c r="A97" s="166" t="s">
        <v>152</v>
      </c>
      <c r="B97" s="165">
        <v>0</v>
      </c>
      <c r="C97" s="147">
        <v>0</v>
      </c>
      <c r="D97" s="147">
        <v>0</v>
      </c>
      <c r="E97" s="176">
        <v>0</v>
      </c>
      <c r="F97" s="165">
        <v>0</v>
      </c>
      <c r="G97" s="151">
        <v>0</v>
      </c>
      <c r="H97" s="147">
        <v>0</v>
      </c>
      <c r="I97" s="176">
        <v>0</v>
      </c>
      <c r="J97" s="165">
        <v>0</v>
      </c>
      <c r="K97" s="151">
        <v>0</v>
      </c>
      <c r="L97" s="147">
        <v>0</v>
      </c>
      <c r="M97" s="147">
        <v>0</v>
      </c>
      <c r="N97" s="176">
        <v>0</v>
      </c>
    </row>
    <row r="98" spans="1:14" s="95" customFormat="1" ht="12.75">
      <c r="A98" s="166" t="s">
        <v>193</v>
      </c>
      <c r="B98" s="165">
        <v>0</v>
      </c>
      <c r="C98" s="147">
        <v>0</v>
      </c>
      <c r="D98" s="147">
        <v>0</v>
      </c>
      <c r="E98" s="176">
        <v>0</v>
      </c>
      <c r="F98" s="165">
        <v>0</v>
      </c>
      <c r="G98" s="151">
        <v>0</v>
      </c>
      <c r="H98" s="151">
        <v>0</v>
      </c>
      <c r="I98" s="184">
        <v>0</v>
      </c>
      <c r="J98" s="165">
        <v>0</v>
      </c>
      <c r="K98" s="147">
        <v>0</v>
      </c>
      <c r="L98" s="147">
        <v>0</v>
      </c>
      <c r="M98" s="147">
        <v>0</v>
      </c>
      <c r="N98" s="184">
        <v>0</v>
      </c>
    </row>
    <row r="99" spans="1:14" s="95" customFormat="1" ht="12.75">
      <c r="A99" s="164" t="s">
        <v>107</v>
      </c>
      <c r="B99" s="165">
        <v>0</v>
      </c>
      <c r="C99" s="147">
        <v>0</v>
      </c>
      <c r="D99" s="147">
        <v>0</v>
      </c>
      <c r="E99" s="176">
        <v>0</v>
      </c>
      <c r="F99" s="165">
        <v>0</v>
      </c>
      <c r="G99" s="151">
        <v>0</v>
      </c>
      <c r="H99" s="151">
        <v>0</v>
      </c>
      <c r="I99" s="184">
        <v>0</v>
      </c>
      <c r="J99" s="165">
        <v>0</v>
      </c>
      <c r="K99" s="147">
        <v>0</v>
      </c>
      <c r="L99" s="147">
        <v>0</v>
      </c>
      <c r="M99" s="147">
        <v>0</v>
      </c>
      <c r="N99" s="184">
        <v>0</v>
      </c>
    </row>
    <row r="100" spans="1:14" s="95" customFormat="1" ht="12.75">
      <c r="A100" s="164" t="s">
        <v>111</v>
      </c>
      <c r="B100" s="165">
        <v>0</v>
      </c>
      <c r="C100" s="147">
        <v>0</v>
      </c>
      <c r="D100" s="147">
        <v>0</v>
      </c>
      <c r="E100" s="176">
        <v>0</v>
      </c>
      <c r="F100" s="165">
        <v>0</v>
      </c>
      <c r="G100" s="151">
        <v>0</v>
      </c>
      <c r="H100" s="147">
        <v>0</v>
      </c>
      <c r="I100" s="176">
        <v>0</v>
      </c>
      <c r="J100" s="165">
        <v>0</v>
      </c>
      <c r="K100" s="151">
        <v>0</v>
      </c>
      <c r="L100" s="147">
        <v>0</v>
      </c>
      <c r="M100" s="147">
        <v>0</v>
      </c>
      <c r="N100" s="176">
        <v>0</v>
      </c>
    </row>
    <row r="101" spans="1:14" s="95" customFormat="1" ht="12.75">
      <c r="A101" s="166" t="s">
        <v>106</v>
      </c>
      <c r="B101" s="165">
        <v>0</v>
      </c>
      <c r="C101" s="147">
        <v>0</v>
      </c>
      <c r="D101" s="147">
        <v>0</v>
      </c>
      <c r="E101" s="176">
        <v>0</v>
      </c>
      <c r="F101" s="165">
        <v>0</v>
      </c>
      <c r="G101" s="151">
        <v>0</v>
      </c>
      <c r="H101" s="147">
        <v>0</v>
      </c>
      <c r="I101" s="176">
        <v>0</v>
      </c>
      <c r="J101" s="165">
        <v>0</v>
      </c>
      <c r="K101" s="151">
        <v>0</v>
      </c>
      <c r="L101" s="147">
        <v>0</v>
      </c>
      <c r="M101" s="147">
        <v>0</v>
      </c>
      <c r="N101" s="176">
        <v>0</v>
      </c>
    </row>
    <row r="102" spans="1:14" s="95" customFormat="1" ht="12.75">
      <c r="A102" s="164" t="s">
        <v>113</v>
      </c>
      <c r="B102" s="165">
        <v>0.10206</v>
      </c>
      <c r="C102" s="147">
        <v>0.10206</v>
      </c>
      <c r="D102" s="147">
        <v>0.10206</v>
      </c>
      <c r="E102" s="176">
        <v>0.10206</v>
      </c>
      <c r="F102" s="165">
        <v>0.26227</v>
      </c>
      <c r="G102" s="151">
        <v>0.26227</v>
      </c>
      <c r="H102" s="147">
        <v>0.26227</v>
      </c>
      <c r="I102" s="176">
        <v>0.26227</v>
      </c>
      <c r="J102" s="165">
        <v>0.26227</v>
      </c>
      <c r="K102" s="151">
        <v>0.26227</v>
      </c>
      <c r="L102" s="147">
        <v>0.26227</v>
      </c>
      <c r="M102" s="147">
        <v>0.26227</v>
      </c>
      <c r="N102" s="176">
        <v>0.26227</v>
      </c>
    </row>
    <row r="103" spans="1:14" s="95" customFormat="1" ht="12.75">
      <c r="A103" s="166" t="s">
        <v>192</v>
      </c>
      <c r="B103" s="165">
        <v>0.79254</v>
      </c>
      <c r="C103" s="147">
        <v>0.79254</v>
      </c>
      <c r="D103" s="147">
        <v>0.79254</v>
      </c>
      <c r="E103" s="176">
        <v>0.79254</v>
      </c>
      <c r="F103" s="165">
        <v>0.79254</v>
      </c>
      <c r="G103" s="151">
        <v>0.79254</v>
      </c>
      <c r="H103" s="151">
        <v>0.79254</v>
      </c>
      <c r="I103" s="184">
        <v>0.79254</v>
      </c>
      <c r="J103" s="165">
        <v>0.79254</v>
      </c>
      <c r="K103" s="147">
        <v>0.79254</v>
      </c>
      <c r="L103" s="147">
        <v>0.79254</v>
      </c>
      <c r="M103" s="147">
        <v>0.79254</v>
      </c>
      <c r="N103" s="184">
        <v>0.79254</v>
      </c>
    </row>
    <row r="104" spans="1:14" s="95" customFormat="1" ht="12.75">
      <c r="A104" s="166" t="s">
        <v>191</v>
      </c>
      <c r="B104" s="165">
        <v>0</v>
      </c>
      <c r="C104" s="147">
        <v>0</v>
      </c>
      <c r="D104" s="147">
        <v>0</v>
      </c>
      <c r="E104" s="176">
        <v>0</v>
      </c>
      <c r="F104" s="165">
        <v>0</v>
      </c>
      <c r="G104" s="151">
        <v>0</v>
      </c>
      <c r="H104" s="147">
        <v>0</v>
      </c>
      <c r="I104" s="176">
        <v>0</v>
      </c>
      <c r="J104" s="165">
        <v>0</v>
      </c>
      <c r="K104" s="151">
        <v>0</v>
      </c>
      <c r="L104" s="147">
        <v>0</v>
      </c>
      <c r="M104" s="147">
        <v>0</v>
      </c>
      <c r="N104" s="176">
        <v>0</v>
      </c>
    </row>
    <row r="105" spans="1:14" s="95" customFormat="1" ht="12.75">
      <c r="A105" s="164" t="s">
        <v>190</v>
      </c>
      <c r="B105" s="165">
        <v>0.01878</v>
      </c>
      <c r="C105" s="147">
        <v>0.01878</v>
      </c>
      <c r="D105" s="147">
        <v>0.01878</v>
      </c>
      <c r="E105" s="176">
        <v>0.01878</v>
      </c>
      <c r="F105" s="165">
        <v>0.16084</v>
      </c>
      <c r="G105" s="151">
        <v>0.16084</v>
      </c>
      <c r="H105" s="147">
        <v>0.16084</v>
      </c>
      <c r="I105" s="176">
        <v>0.16084</v>
      </c>
      <c r="J105" s="165">
        <v>0.16084</v>
      </c>
      <c r="K105" s="151">
        <v>0.16084</v>
      </c>
      <c r="L105" s="147">
        <v>0.16084</v>
      </c>
      <c r="M105" s="147">
        <v>0.16084</v>
      </c>
      <c r="N105" s="176">
        <v>0.16084</v>
      </c>
    </row>
    <row r="106" spans="1:14" s="95" customFormat="1" ht="12.75">
      <c r="A106" s="164" t="s">
        <v>150</v>
      </c>
      <c r="B106" s="165">
        <v>0.0645</v>
      </c>
      <c r="C106" s="147">
        <v>0.0645</v>
      </c>
      <c r="D106" s="147">
        <v>0.0645</v>
      </c>
      <c r="E106" s="176">
        <v>0.0645</v>
      </c>
      <c r="F106" s="165">
        <v>0.0645</v>
      </c>
      <c r="G106" s="151">
        <v>0.0645</v>
      </c>
      <c r="H106" s="147">
        <v>0.0645</v>
      </c>
      <c r="I106" s="176">
        <v>0.0645</v>
      </c>
      <c r="J106" s="165">
        <v>0.0645</v>
      </c>
      <c r="K106" s="151">
        <v>0.0645</v>
      </c>
      <c r="L106" s="147">
        <v>0.0645</v>
      </c>
      <c r="M106" s="147">
        <v>0.0645</v>
      </c>
      <c r="N106" s="176">
        <v>0.0645</v>
      </c>
    </row>
    <row r="107" spans="1:14" s="95" customFormat="1" ht="13.5" thickBot="1">
      <c r="A107" s="245" t="s">
        <v>154</v>
      </c>
      <c r="B107" s="246">
        <v>0.08878</v>
      </c>
      <c r="C107" s="247">
        <v>0.08878</v>
      </c>
      <c r="D107" s="247">
        <v>0.08878</v>
      </c>
      <c r="E107" s="248">
        <v>0.08878</v>
      </c>
      <c r="F107" s="246">
        <v>0.08878</v>
      </c>
      <c r="G107" s="249">
        <v>0.08878</v>
      </c>
      <c r="H107" s="249">
        <v>0.08878</v>
      </c>
      <c r="I107" s="250">
        <v>0.08878</v>
      </c>
      <c r="J107" s="246">
        <v>0.08878</v>
      </c>
      <c r="K107" s="247">
        <v>0.08878</v>
      </c>
      <c r="L107" s="247">
        <v>0.08878</v>
      </c>
      <c r="M107" s="247">
        <v>0.08878</v>
      </c>
      <c r="N107" s="250">
        <v>0.08878</v>
      </c>
    </row>
    <row r="108" spans="2:14" s="32" customFormat="1" ht="27.75" customHeight="1" thickBot="1">
      <c r="B108" s="48"/>
      <c r="C108" s="48"/>
      <c r="D108" s="48"/>
      <c r="E108" s="48"/>
      <c r="F108" s="48"/>
      <c r="G108" s="48"/>
      <c r="H108" s="48"/>
      <c r="I108" s="48"/>
      <c r="J108" s="202"/>
      <c r="K108" s="150"/>
      <c r="L108" s="150"/>
      <c r="M108" s="150"/>
      <c r="N108" s="203"/>
    </row>
    <row r="109" spans="1:14" s="46" customFormat="1" ht="27" customHeight="1" thickBot="1">
      <c r="A109" s="178" t="s">
        <v>6</v>
      </c>
      <c r="B109" s="198">
        <f>IF((B69-B67)&gt;=0,0,IF((B69-B67)&lt;=0,-(B69-B67)))</f>
        <v>16.305799999999948</v>
      </c>
      <c r="C109" s="198">
        <f aca="true" t="shared" si="7" ref="C109:N109">IF((C69-C67)&gt;=0,0,IF((C69-C67)&lt;=0,-(C69-C67)))</f>
        <v>16.305799999999948</v>
      </c>
      <c r="D109" s="198">
        <f t="shared" si="7"/>
        <v>16.305799999999948</v>
      </c>
      <c r="E109" s="198">
        <f t="shared" si="7"/>
        <v>16.305799999999948</v>
      </c>
      <c r="F109" s="198">
        <f t="shared" si="7"/>
        <v>19.63353000000002</v>
      </c>
      <c r="G109" s="198">
        <f t="shared" si="7"/>
        <v>19.63353000000002</v>
      </c>
      <c r="H109" s="198">
        <f t="shared" si="7"/>
        <v>19.63353000000002</v>
      </c>
      <c r="I109" s="198">
        <f t="shared" si="7"/>
        <v>19.63353000000002</v>
      </c>
      <c r="J109" s="198">
        <f t="shared" si="7"/>
        <v>11.083529999999968</v>
      </c>
      <c r="K109" s="198">
        <f t="shared" si="7"/>
        <v>11.083529999999968</v>
      </c>
      <c r="L109" s="198">
        <f t="shared" si="7"/>
        <v>11.083529999999968</v>
      </c>
      <c r="M109" s="198">
        <f t="shared" si="7"/>
        <v>11.083529999999968</v>
      </c>
      <c r="N109" s="257">
        <f t="shared" si="7"/>
        <v>11.083529999999968</v>
      </c>
    </row>
    <row r="110" spans="2:14" ht="13.5" thickBot="1">
      <c r="B110" s="5"/>
      <c r="C110" s="5"/>
      <c r="D110" s="5"/>
      <c r="E110" s="5"/>
      <c r="F110" s="5"/>
      <c r="G110" s="5"/>
      <c r="H110" s="5"/>
      <c r="I110" s="48"/>
      <c r="J110" s="5"/>
      <c r="K110" s="5"/>
      <c r="L110" s="5"/>
      <c r="M110" s="5"/>
      <c r="N110" s="5"/>
    </row>
    <row r="111" spans="1:14" ht="26.25" customHeight="1" thickBot="1">
      <c r="A111" s="259" t="s">
        <v>202</v>
      </c>
      <c r="B111" s="6">
        <f>IF((B69-B67)&gt;=0,(B69-B67),IF((B69-B67)&lt;=0,0))</f>
        <v>0</v>
      </c>
      <c r="C111" s="6">
        <f aca="true" t="shared" si="8" ref="C111:N111">IF((C69-C67)&gt;=0,(C69-C67),IF((C69-C67)&lt;=0,0))</f>
        <v>0</v>
      </c>
      <c r="D111" s="6">
        <f t="shared" si="8"/>
        <v>0</v>
      </c>
      <c r="E111" s="6">
        <f t="shared" si="8"/>
        <v>0</v>
      </c>
      <c r="F111" s="6">
        <f t="shared" si="8"/>
        <v>0</v>
      </c>
      <c r="G111" s="6">
        <f t="shared" si="8"/>
        <v>0</v>
      </c>
      <c r="H111" s="6">
        <f t="shared" si="8"/>
        <v>0</v>
      </c>
      <c r="I111" s="6">
        <f t="shared" si="8"/>
        <v>0</v>
      </c>
      <c r="J111" s="6">
        <f t="shared" si="8"/>
        <v>0</v>
      </c>
      <c r="K111" s="6">
        <f t="shared" si="8"/>
        <v>0</v>
      </c>
      <c r="L111" s="6">
        <f t="shared" si="8"/>
        <v>0</v>
      </c>
      <c r="M111" s="6">
        <f t="shared" si="8"/>
        <v>0</v>
      </c>
      <c r="N111" s="254">
        <f t="shared" si="8"/>
        <v>0</v>
      </c>
    </row>
    <row r="113" ht="13.5" thickBot="1"/>
    <row r="114" spans="1:14" s="32" customFormat="1" ht="13.5" thickBot="1">
      <c r="A114" s="86"/>
      <c r="B114" s="287" t="s">
        <v>78</v>
      </c>
      <c r="C114" s="288"/>
      <c r="D114" s="288"/>
      <c r="E114" s="289"/>
      <c r="F114" s="296" t="s">
        <v>79</v>
      </c>
      <c r="G114" s="297"/>
      <c r="H114" s="297"/>
      <c r="I114" s="297"/>
      <c r="J114" s="298"/>
      <c r="K114" s="294" t="s">
        <v>80</v>
      </c>
      <c r="L114" s="294"/>
      <c r="M114" s="294"/>
      <c r="N114" s="295"/>
    </row>
    <row r="115" spans="1:14" s="32" customFormat="1" ht="12.75">
      <c r="A115" s="169" t="s">
        <v>4</v>
      </c>
      <c r="B115" s="51" t="s">
        <v>41</v>
      </c>
      <c r="C115" s="26" t="s">
        <v>42</v>
      </c>
      <c r="D115" s="26" t="s">
        <v>43</v>
      </c>
      <c r="E115" s="52" t="s">
        <v>44</v>
      </c>
      <c r="F115" s="51" t="s">
        <v>45</v>
      </c>
      <c r="G115" s="26" t="s">
        <v>46</v>
      </c>
      <c r="H115" s="26" t="s">
        <v>47</v>
      </c>
      <c r="I115" s="26" t="s">
        <v>48</v>
      </c>
      <c r="J115" s="241" t="s">
        <v>49</v>
      </c>
      <c r="K115" s="238" t="s">
        <v>50</v>
      </c>
      <c r="L115" s="26" t="s">
        <v>51</v>
      </c>
      <c r="M115" s="26" t="s">
        <v>52</v>
      </c>
      <c r="N115" s="52" t="s">
        <v>53</v>
      </c>
    </row>
    <row r="116" spans="1:14" s="32" customFormat="1" ht="12.75">
      <c r="A116" s="72"/>
      <c r="B116" s="1"/>
      <c r="C116" s="2"/>
      <c r="D116" s="2"/>
      <c r="E116" s="158"/>
      <c r="F116" s="1"/>
      <c r="G116" s="167"/>
      <c r="H116" s="2"/>
      <c r="I116" s="53"/>
      <c r="J116" s="242"/>
      <c r="K116" s="167"/>
      <c r="L116" s="2"/>
      <c r="M116" s="2"/>
      <c r="N116" s="158"/>
    </row>
    <row r="117" spans="1:14" s="63" customFormat="1" ht="12.75">
      <c r="A117" s="77" t="s">
        <v>8</v>
      </c>
      <c r="B117" s="171">
        <v>145.84</v>
      </c>
      <c r="C117" s="78">
        <v>145.84</v>
      </c>
      <c r="D117" s="78">
        <v>145.84</v>
      </c>
      <c r="E117" s="159">
        <v>145.84</v>
      </c>
      <c r="F117" s="171">
        <v>153.56</v>
      </c>
      <c r="G117" s="186">
        <v>153.56</v>
      </c>
      <c r="H117" s="78">
        <v>153.56</v>
      </c>
      <c r="I117" s="78">
        <v>153.56</v>
      </c>
      <c r="J117" s="244">
        <v>153.56</v>
      </c>
      <c r="K117" s="239">
        <v>155.01</v>
      </c>
      <c r="L117" s="78">
        <v>155.01</v>
      </c>
      <c r="M117" s="78">
        <v>155.01</v>
      </c>
      <c r="N117" s="159">
        <v>155.01</v>
      </c>
    </row>
    <row r="118" spans="1:14" s="32" customFormat="1" ht="12.75">
      <c r="A118" s="72"/>
      <c r="B118" s="172"/>
      <c r="C118" s="75"/>
      <c r="D118" s="75"/>
      <c r="E118" s="173"/>
      <c r="F118" s="172"/>
      <c r="G118" s="168"/>
      <c r="H118" s="75"/>
      <c r="I118" s="75"/>
      <c r="J118" s="180"/>
      <c r="K118" s="168"/>
      <c r="L118" s="75"/>
      <c r="M118" s="75"/>
      <c r="N118" s="173"/>
    </row>
    <row r="119" spans="1:14" s="32" customFormat="1" ht="12.75">
      <c r="A119" s="73" t="s">
        <v>11</v>
      </c>
      <c r="B119" s="172">
        <f>B120</f>
        <v>0</v>
      </c>
      <c r="C119" s="75">
        <f aca="true" t="shared" si="9" ref="C119:N119">C120</f>
        <v>0</v>
      </c>
      <c r="D119" s="75">
        <f t="shared" si="9"/>
        <v>0</v>
      </c>
      <c r="E119" s="173">
        <f t="shared" si="9"/>
        <v>0</v>
      </c>
      <c r="F119" s="172">
        <f t="shared" si="9"/>
        <v>0</v>
      </c>
      <c r="G119" s="168">
        <f t="shared" si="9"/>
        <v>0</v>
      </c>
      <c r="H119" s="75">
        <f t="shared" si="9"/>
        <v>0</v>
      </c>
      <c r="I119" s="75">
        <f t="shared" si="9"/>
        <v>0</v>
      </c>
      <c r="J119" s="180">
        <f t="shared" si="9"/>
        <v>0</v>
      </c>
      <c r="K119" s="168">
        <f t="shared" si="9"/>
        <v>0</v>
      </c>
      <c r="L119" s="75">
        <f t="shared" si="9"/>
        <v>0</v>
      </c>
      <c r="M119" s="75">
        <f t="shared" si="9"/>
        <v>0</v>
      </c>
      <c r="N119" s="173">
        <f t="shared" si="9"/>
        <v>0</v>
      </c>
    </row>
    <row r="120" spans="1:14" s="32" customFormat="1" ht="12.75">
      <c r="A120" s="204"/>
      <c r="B120" s="174"/>
      <c r="C120" s="25"/>
      <c r="D120" s="25"/>
      <c r="E120" s="175"/>
      <c r="F120" s="174"/>
      <c r="G120" s="200"/>
      <c r="H120" s="25"/>
      <c r="I120" s="25"/>
      <c r="J120" s="243"/>
      <c r="K120" s="200"/>
      <c r="L120" s="25"/>
      <c r="M120" s="25"/>
      <c r="N120" s="175"/>
    </row>
    <row r="121" spans="1:14" s="32" customFormat="1" ht="12.75">
      <c r="A121" s="72"/>
      <c r="B121" s="172"/>
      <c r="C121" s="75"/>
      <c r="D121" s="75"/>
      <c r="E121" s="173"/>
      <c r="F121" s="172"/>
      <c r="G121" s="168"/>
      <c r="H121" s="75"/>
      <c r="I121" s="75"/>
      <c r="J121" s="180"/>
      <c r="K121" s="168"/>
      <c r="L121" s="75"/>
      <c r="M121" s="75"/>
      <c r="N121" s="173"/>
    </row>
    <row r="122" spans="1:14" s="63" customFormat="1" ht="12.75">
      <c r="A122" s="77" t="s">
        <v>10</v>
      </c>
      <c r="B122" s="179">
        <f aca="true" t="shared" si="10" ref="B122:M122">B119+B117</f>
        <v>145.84</v>
      </c>
      <c r="C122" s="78">
        <f t="shared" si="10"/>
        <v>145.84</v>
      </c>
      <c r="D122" s="78">
        <f t="shared" si="10"/>
        <v>145.84</v>
      </c>
      <c r="E122" s="159">
        <f t="shared" si="10"/>
        <v>145.84</v>
      </c>
      <c r="F122" s="179">
        <f t="shared" si="10"/>
        <v>153.56</v>
      </c>
      <c r="G122" s="186">
        <f t="shared" si="10"/>
        <v>153.56</v>
      </c>
      <c r="H122" s="78">
        <f t="shared" si="10"/>
        <v>153.56</v>
      </c>
      <c r="I122" s="78">
        <f t="shared" si="10"/>
        <v>153.56</v>
      </c>
      <c r="J122" s="244">
        <f t="shared" si="10"/>
        <v>153.56</v>
      </c>
      <c r="K122" s="186">
        <f t="shared" si="10"/>
        <v>155.01</v>
      </c>
      <c r="L122" s="78">
        <f t="shared" si="10"/>
        <v>155.01</v>
      </c>
      <c r="M122" s="78">
        <f t="shared" si="10"/>
        <v>155.01</v>
      </c>
      <c r="N122" s="159">
        <f>N119+N117</f>
        <v>155.01</v>
      </c>
    </row>
    <row r="123" spans="1:14" s="32" customFormat="1" ht="12.75">
      <c r="A123" s="72"/>
      <c r="B123" s="172"/>
      <c r="C123" s="75"/>
      <c r="D123" s="75"/>
      <c r="E123" s="173"/>
      <c r="F123" s="172"/>
      <c r="G123" s="168"/>
      <c r="H123" s="75"/>
      <c r="I123" s="75"/>
      <c r="J123" s="180"/>
      <c r="K123" s="168"/>
      <c r="L123" s="75"/>
      <c r="M123" s="75"/>
      <c r="N123" s="173"/>
    </row>
    <row r="124" spans="1:14" s="71" customFormat="1" ht="12.75">
      <c r="A124" s="170" t="s">
        <v>9</v>
      </c>
      <c r="B124" s="183">
        <f aca="true" t="shared" si="11" ref="B124:N124">SUM(B126:B162)</f>
        <v>129.60647000000003</v>
      </c>
      <c r="C124" s="230">
        <f t="shared" si="11"/>
        <v>129.60647000000003</v>
      </c>
      <c r="D124" s="230">
        <f t="shared" si="11"/>
        <v>129.60647000000003</v>
      </c>
      <c r="E124" s="191">
        <f t="shared" si="11"/>
        <v>129.60647000000003</v>
      </c>
      <c r="F124" s="183">
        <f t="shared" si="11"/>
        <v>142.86637000000005</v>
      </c>
      <c r="G124" s="201">
        <f t="shared" si="11"/>
        <v>142.86637000000005</v>
      </c>
      <c r="H124" s="230">
        <f t="shared" si="11"/>
        <v>142.86637000000005</v>
      </c>
      <c r="I124" s="230">
        <f t="shared" si="11"/>
        <v>142.86637000000005</v>
      </c>
      <c r="J124" s="232">
        <f t="shared" si="11"/>
        <v>142.86637000000005</v>
      </c>
      <c r="K124" s="240">
        <f t="shared" si="11"/>
        <v>140.91647</v>
      </c>
      <c r="L124" s="230">
        <f t="shared" si="11"/>
        <v>140.91647</v>
      </c>
      <c r="M124" s="230">
        <f t="shared" si="11"/>
        <v>140.91647</v>
      </c>
      <c r="N124" s="191">
        <f t="shared" si="11"/>
        <v>140.91647</v>
      </c>
    </row>
    <row r="125" spans="1:14" s="71" customFormat="1" ht="12.75">
      <c r="A125" s="96"/>
      <c r="B125" s="65"/>
      <c r="C125" s="50"/>
      <c r="D125" s="50"/>
      <c r="E125" s="177"/>
      <c r="F125" s="65"/>
      <c r="G125" s="181"/>
      <c r="H125" s="50"/>
      <c r="I125" s="50"/>
      <c r="J125" s="182"/>
      <c r="K125" s="181"/>
      <c r="L125" s="50"/>
      <c r="M125" s="50"/>
      <c r="N125" s="177"/>
    </row>
    <row r="126" spans="1:14" s="71" customFormat="1" ht="12.75">
      <c r="A126" s="166" t="s">
        <v>105</v>
      </c>
      <c r="B126" s="165">
        <v>0</v>
      </c>
      <c r="C126" s="147">
        <v>0</v>
      </c>
      <c r="D126" s="147">
        <v>0</v>
      </c>
      <c r="E126" s="176">
        <v>0</v>
      </c>
      <c r="F126" s="165">
        <v>5.551399999999999</v>
      </c>
      <c r="G126" s="151">
        <v>5.551399999999999</v>
      </c>
      <c r="H126" s="147">
        <v>5.551399999999999</v>
      </c>
      <c r="I126" s="147">
        <v>5.551399999999999</v>
      </c>
      <c r="J126" s="184">
        <v>5.551399999999999</v>
      </c>
      <c r="K126" s="151">
        <v>1.862</v>
      </c>
      <c r="L126" s="147">
        <v>1.862</v>
      </c>
      <c r="M126" s="147">
        <v>1.862</v>
      </c>
      <c r="N126" s="176">
        <v>1.862</v>
      </c>
    </row>
    <row r="127" spans="1:14" s="71" customFormat="1" ht="12.75">
      <c r="A127" s="166" t="s">
        <v>108</v>
      </c>
      <c r="B127" s="165">
        <v>14.63</v>
      </c>
      <c r="C127" s="147">
        <v>14.63</v>
      </c>
      <c r="D127" s="147">
        <v>14.63</v>
      </c>
      <c r="E127" s="176">
        <v>14.63</v>
      </c>
      <c r="F127" s="165">
        <v>14.63</v>
      </c>
      <c r="G127" s="151">
        <v>14.63</v>
      </c>
      <c r="H127" s="151">
        <v>14.63</v>
      </c>
      <c r="I127" s="147">
        <v>14.63</v>
      </c>
      <c r="J127" s="184">
        <v>14.63</v>
      </c>
      <c r="K127" s="151">
        <v>14.63</v>
      </c>
      <c r="L127" s="147">
        <v>14.63</v>
      </c>
      <c r="M127" s="147">
        <v>14.63</v>
      </c>
      <c r="N127" s="184">
        <v>14.63</v>
      </c>
    </row>
    <row r="128" spans="1:14" s="71" customFormat="1" ht="12.75">
      <c r="A128" s="208" t="s">
        <v>133</v>
      </c>
      <c r="B128" s="165">
        <v>0</v>
      </c>
      <c r="C128" s="147">
        <v>0</v>
      </c>
      <c r="D128" s="147">
        <v>0</v>
      </c>
      <c r="E128" s="176">
        <v>0</v>
      </c>
      <c r="F128" s="165">
        <v>0</v>
      </c>
      <c r="G128" s="151">
        <v>0</v>
      </c>
      <c r="H128" s="147">
        <v>0</v>
      </c>
      <c r="I128" s="147">
        <v>0</v>
      </c>
      <c r="J128" s="184">
        <v>0</v>
      </c>
      <c r="K128" s="151">
        <v>0</v>
      </c>
      <c r="L128" s="147">
        <v>0</v>
      </c>
      <c r="M128" s="147">
        <v>0</v>
      </c>
      <c r="N128" s="176">
        <v>0</v>
      </c>
    </row>
    <row r="129" spans="1:14" s="71" customFormat="1" ht="12.75">
      <c r="A129" s="164" t="s">
        <v>115</v>
      </c>
      <c r="B129" s="165">
        <v>0.15305</v>
      </c>
      <c r="C129" s="147">
        <v>0.15305</v>
      </c>
      <c r="D129" s="147">
        <v>0.15305</v>
      </c>
      <c r="E129" s="176">
        <v>0.15305</v>
      </c>
      <c r="F129" s="165">
        <v>0.15305</v>
      </c>
      <c r="G129" s="151">
        <v>0.15305</v>
      </c>
      <c r="H129" s="151">
        <v>0.15305</v>
      </c>
      <c r="I129" s="147">
        <v>0.15305</v>
      </c>
      <c r="J129" s="184">
        <v>0.15305</v>
      </c>
      <c r="K129" s="151">
        <v>0.15305</v>
      </c>
      <c r="L129" s="147">
        <v>0.15305</v>
      </c>
      <c r="M129" s="147">
        <v>0.15305</v>
      </c>
      <c r="N129" s="184">
        <v>0.15305</v>
      </c>
    </row>
    <row r="130" spans="1:14" s="71" customFormat="1" ht="12.75">
      <c r="A130" s="166" t="s">
        <v>151</v>
      </c>
      <c r="B130" s="165">
        <v>13.9789</v>
      </c>
      <c r="C130" s="147">
        <v>13.9789</v>
      </c>
      <c r="D130" s="147">
        <v>13.9789</v>
      </c>
      <c r="E130" s="176">
        <v>13.9789</v>
      </c>
      <c r="F130" s="165">
        <v>15.0282</v>
      </c>
      <c r="G130" s="151">
        <v>15.0282</v>
      </c>
      <c r="H130" s="147">
        <v>15.0282</v>
      </c>
      <c r="I130" s="147">
        <v>15.0282</v>
      </c>
      <c r="J130" s="184">
        <v>15.0282</v>
      </c>
      <c r="K130" s="151">
        <v>15.0525</v>
      </c>
      <c r="L130" s="147">
        <v>15.0525</v>
      </c>
      <c r="M130" s="147">
        <v>15.0525</v>
      </c>
      <c r="N130" s="176">
        <v>15.0525</v>
      </c>
    </row>
    <row r="131" spans="1:14" s="146" customFormat="1" ht="12.75">
      <c r="A131" s="166" t="s">
        <v>110</v>
      </c>
      <c r="B131" s="165">
        <v>21.8071</v>
      </c>
      <c r="C131" s="147">
        <v>21.8071</v>
      </c>
      <c r="D131" s="147">
        <v>21.8071</v>
      </c>
      <c r="E131" s="176">
        <v>21.8071</v>
      </c>
      <c r="F131" s="165">
        <v>23.444</v>
      </c>
      <c r="G131" s="151">
        <v>23.444</v>
      </c>
      <c r="H131" s="147">
        <v>23.444</v>
      </c>
      <c r="I131" s="147">
        <v>23.444</v>
      </c>
      <c r="J131" s="184">
        <v>23.444</v>
      </c>
      <c r="K131" s="151">
        <v>23.481900000000003</v>
      </c>
      <c r="L131" s="147">
        <v>23.481900000000003</v>
      </c>
      <c r="M131" s="147">
        <v>23.481900000000003</v>
      </c>
      <c r="N131" s="176">
        <v>23.481900000000003</v>
      </c>
    </row>
    <row r="132" spans="1:14" s="146" customFormat="1" ht="12.75">
      <c r="A132" s="166" t="s">
        <v>134</v>
      </c>
      <c r="B132" s="165">
        <v>0</v>
      </c>
      <c r="C132" s="147">
        <v>0</v>
      </c>
      <c r="D132" s="147">
        <v>0</v>
      </c>
      <c r="E132" s="176">
        <v>0</v>
      </c>
      <c r="F132" s="165">
        <v>0</v>
      </c>
      <c r="G132" s="151">
        <v>0</v>
      </c>
      <c r="H132" s="147">
        <v>0</v>
      </c>
      <c r="I132" s="147">
        <v>0</v>
      </c>
      <c r="J132" s="184">
        <v>0</v>
      </c>
      <c r="K132" s="151">
        <v>0</v>
      </c>
      <c r="L132" s="147">
        <v>0</v>
      </c>
      <c r="M132" s="147">
        <v>0</v>
      </c>
      <c r="N132" s="176">
        <v>0</v>
      </c>
    </row>
    <row r="133" spans="1:14" s="146" customFormat="1" ht="12.75">
      <c r="A133" s="166" t="s">
        <v>153</v>
      </c>
      <c r="B133" s="165">
        <v>0.1998</v>
      </c>
      <c r="C133" s="147">
        <v>0.1998</v>
      </c>
      <c r="D133" s="147">
        <v>0.1998</v>
      </c>
      <c r="E133" s="176">
        <v>0.1998</v>
      </c>
      <c r="F133" s="165">
        <v>0.1998</v>
      </c>
      <c r="G133" s="151">
        <v>0.1998</v>
      </c>
      <c r="H133" s="151">
        <v>0.1998</v>
      </c>
      <c r="I133" s="147">
        <v>0.1998</v>
      </c>
      <c r="J133" s="184">
        <v>0.1998</v>
      </c>
      <c r="K133" s="151">
        <v>0.1998</v>
      </c>
      <c r="L133" s="147">
        <v>0.1998</v>
      </c>
      <c r="M133" s="147">
        <v>0.1998</v>
      </c>
      <c r="N133" s="184">
        <v>0.1998</v>
      </c>
    </row>
    <row r="134" spans="1:14" s="71" customFormat="1" ht="12.75">
      <c r="A134" s="166" t="s">
        <v>201</v>
      </c>
      <c r="B134" s="165">
        <v>4.1937</v>
      </c>
      <c r="C134" s="147">
        <v>4.1937</v>
      </c>
      <c r="D134" s="147">
        <v>4.1937</v>
      </c>
      <c r="E134" s="176">
        <v>4.1937</v>
      </c>
      <c r="F134" s="165">
        <v>4.5085</v>
      </c>
      <c r="G134" s="151">
        <v>4.5085</v>
      </c>
      <c r="H134" s="147">
        <v>4.5085</v>
      </c>
      <c r="I134" s="147">
        <v>4.5085</v>
      </c>
      <c r="J134" s="184">
        <v>4.5085</v>
      </c>
      <c r="K134" s="151">
        <v>4.5157</v>
      </c>
      <c r="L134" s="147">
        <v>4.5157</v>
      </c>
      <c r="M134" s="147">
        <v>4.5157</v>
      </c>
      <c r="N134" s="176">
        <v>4.5157</v>
      </c>
    </row>
    <row r="135" spans="1:14" s="71" customFormat="1" ht="12.75">
      <c r="A135" s="205" t="s">
        <v>144</v>
      </c>
      <c r="B135" s="165">
        <v>0.6167</v>
      </c>
      <c r="C135" s="147">
        <v>0.6167</v>
      </c>
      <c r="D135" s="147">
        <v>0.6167</v>
      </c>
      <c r="E135" s="176">
        <v>0.6167</v>
      </c>
      <c r="F135" s="165">
        <v>0.6167</v>
      </c>
      <c r="G135" s="151">
        <v>0.6167</v>
      </c>
      <c r="H135" s="151">
        <v>0.6167</v>
      </c>
      <c r="I135" s="147">
        <v>0.6167</v>
      </c>
      <c r="J135" s="184">
        <v>0.6167</v>
      </c>
      <c r="K135" s="151">
        <v>0.6167</v>
      </c>
      <c r="L135" s="147">
        <v>0.6167</v>
      </c>
      <c r="M135" s="147">
        <v>0.6167</v>
      </c>
      <c r="N135" s="184">
        <v>0.6167</v>
      </c>
    </row>
    <row r="136" spans="1:14" s="95" customFormat="1" ht="12.75">
      <c r="A136" s="205" t="s">
        <v>200</v>
      </c>
      <c r="B136" s="165">
        <v>0.12674</v>
      </c>
      <c r="C136" s="147">
        <v>0.12674</v>
      </c>
      <c r="D136" s="147">
        <v>0.12674</v>
      </c>
      <c r="E136" s="176">
        <v>0.12674</v>
      </c>
      <c r="F136" s="165">
        <v>0.12674</v>
      </c>
      <c r="G136" s="151">
        <v>0.12674</v>
      </c>
      <c r="H136" s="151">
        <v>0.12674</v>
      </c>
      <c r="I136" s="147">
        <v>0.12674</v>
      </c>
      <c r="J136" s="184">
        <v>0.12674</v>
      </c>
      <c r="K136" s="151">
        <v>0.12674</v>
      </c>
      <c r="L136" s="147">
        <v>0.12674</v>
      </c>
      <c r="M136" s="147">
        <v>0.12674</v>
      </c>
      <c r="N136" s="184">
        <v>0.12674</v>
      </c>
    </row>
    <row r="137" spans="1:14" s="95" customFormat="1" ht="12.75">
      <c r="A137" s="166" t="s">
        <v>199</v>
      </c>
      <c r="B137" s="165">
        <v>0.08325</v>
      </c>
      <c r="C137" s="147">
        <v>0.08325</v>
      </c>
      <c r="D137" s="147">
        <v>0.08325</v>
      </c>
      <c r="E137" s="176">
        <v>0.08325</v>
      </c>
      <c r="F137" s="165">
        <v>0.08325</v>
      </c>
      <c r="G137" s="151">
        <v>0.08325</v>
      </c>
      <c r="H137" s="151">
        <v>0.08325</v>
      </c>
      <c r="I137" s="147">
        <v>0.08325</v>
      </c>
      <c r="J137" s="184">
        <v>0.08325</v>
      </c>
      <c r="K137" s="151">
        <v>0.08325</v>
      </c>
      <c r="L137" s="147">
        <v>0.08325</v>
      </c>
      <c r="M137" s="147">
        <v>0.08325</v>
      </c>
      <c r="N137" s="184">
        <v>0.08325</v>
      </c>
    </row>
    <row r="138" spans="1:14" s="95" customFormat="1" ht="12.75">
      <c r="A138" s="166" t="s">
        <v>198</v>
      </c>
      <c r="B138" s="165">
        <v>1.6775</v>
      </c>
      <c r="C138" s="147">
        <v>1.6775</v>
      </c>
      <c r="D138" s="147">
        <v>1.6775</v>
      </c>
      <c r="E138" s="176">
        <v>1.6775</v>
      </c>
      <c r="F138" s="165">
        <v>1.8034000000000001</v>
      </c>
      <c r="G138" s="151">
        <v>1.8034000000000001</v>
      </c>
      <c r="H138" s="147">
        <v>1.8034000000000001</v>
      </c>
      <c r="I138" s="147">
        <v>1.8034000000000001</v>
      </c>
      <c r="J138" s="184">
        <v>1.8034000000000001</v>
      </c>
      <c r="K138" s="151">
        <v>1.8063</v>
      </c>
      <c r="L138" s="147">
        <v>1.8063</v>
      </c>
      <c r="M138" s="147">
        <v>1.8063</v>
      </c>
      <c r="N138" s="176">
        <v>1.8063</v>
      </c>
    </row>
    <row r="139" spans="1:14" s="95" customFormat="1" ht="12.75">
      <c r="A139" s="166" t="s">
        <v>142</v>
      </c>
      <c r="B139" s="165">
        <v>0.666</v>
      </c>
      <c r="C139" s="147">
        <v>0.666</v>
      </c>
      <c r="D139" s="147">
        <v>0.666</v>
      </c>
      <c r="E139" s="176">
        <v>0.666</v>
      </c>
      <c r="F139" s="165">
        <v>0.666</v>
      </c>
      <c r="G139" s="151">
        <v>0.666</v>
      </c>
      <c r="H139" s="147">
        <v>0.666</v>
      </c>
      <c r="I139" s="147">
        <v>0.666</v>
      </c>
      <c r="J139" s="184">
        <v>0.666</v>
      </c>
      <c r="K139" s="151">
        <v>0.666</v>
      </c>
      <c r="L139" s="147">
        <v>0.666</v>
      </c>
      <c r="M139" s="147">
        <v>0.666</v>
      </c>
      <c r="N139" s="176">
        <v>0.666</v>
      </c>
    </row>
    <row r="140" spans="1:14" s="95" customFormat="1" ht="12.75">
      <c r="A140" s="164" t="s">
        <v>112</v>
      </c>
      <c r="B140" s="165">
        <v>0.36497</v>
      </c>
      <c r="C140" s="147">
        <v>0.36497</v>
      </c>
      <c r="D140" s="147">
        <v>0.36497</v>
      </c>
      <c r="E140" s="176">
        <v>0.36497</v>
      </c>
      <c r="F140" s="165">
        <v>0.36497</v>
      </c>
      <c r="G140" s="151">
        <v>0.36497</v>
      </c>
      <c r="H140" s="151">
        <v>0.36497</v>
      </c>
      <c r="I140" s="147">
        <v>0.36497</v>
      </c>
      <c r="J140" s="184">
        <v>0.36497</v>
      </c>
      <c r="K140" s="151">
        <v>0.36497</v>
      </c>
      <c r="L140" s="147">
        <v>0.36497</v>
      </c>
      <c r="M140" s="147">
        <v>0.36497</v>
      </c>
      <c r="N140" s="184">
        <v>0.36497</v>
      </c>
    </row>
    <row r="141" spans="1:14" s="95" customFormat="1" ht="12.75">
      <c r="A141" s="164" t="s">
        <v>109</v>
      </c>
      <c r="B141" s="165">
        <v>32.70003</v>
      </c>
      <c r="C141" s="147">
        <v>32.70003</v>
      </c>
      <c r="D141" s="147">
        <v>32.70003</v>
      </c>
      <c r="E141" s="176">
        <v>32.70003</v>
      </c>
      <c r="F141" s="165">
        <v>35.007130000000004</v>
      </c>
      <c r="G141" s="151">
        <v>35.007130000000004</v>
      </c>
      <c r="H141" s="147">
        <v>35.007130000000004</v>
      </c>
      <c r="I141" s="147">
        <v>35.007130000000004</v>
      </c>
      <c r="J141" s="184">
        <v>35.007130000000004</v>
      </c>
      <c r="K141" s="151">
        <v>35.06043</v>
      </c>
      <c r="L141" s="147">
        <v>35.06043</v>
      </c>
      <c r="M141" s="147">
        <v>35.06043</v>
      </c>
      <c r="N141" s="176">
        <v>35.06043</v>
      </c>
    </row>
    <row r="142" spans="1:14" s="95" customFormat="1" ht="12.75">
      <c r="A142" s="164" t="s">
        <v>143</v>
      </c>
      <c r="B142" s="165">
        <v>2.7775</v>
      </c>
      <c r="C142" s="147">
        <v>2.7775</v>
      </c>
      <c r="D142" s="147">
        <v>2.7775</v>
      </c>
      <c r="E142" s="176">
        <v>2.7775</v>
      </c>
      <c r="F142" s="165">
        <v>2.6786000000000003</v>
      </c>
      <c r="G142" s="151">
        <v>2.6786000000000003</v>
      </c>
      <c r="H142" s="147">
        <v>2.6786000000000003</v>
      </c>
      <c r="I142" s="147">
        <v>2.6786000000000003</v>
      </c>
      <c r="J142" s="184">
        <v>2.6786000000000003</v>
      </c>
      <c r="K142" s="151">
        <v>2.66</v>
      </c>
      <c r="L142" s="147">
        <v>2.66</v>
      </c>
      <c r="M142" s="147">
        <v>2.66</v>
      </c>
      <c r="N142" s="176">
        <v>2.66</v>
      </c>
    </row>
    <row r="143" spans="1:14" s="95" customFormat="1" ht="12.75">
      <c r="A143" s="164" t="s">
        <v>149</v>
      </c>
      <c r="B143" s="165">
        <v>28</v>
      </c>
      <c r="C143" s="147">
        <v>28</v>
      </c>
      <c r="D143" s="147">
        <v>28</v>
      </c>
      <c r="E143" s="176">
        <v>28</v>
      </c>
      <c r="F143" s="165">
        <v>28</v>
      </c>
      <c r="G143" s="151">
        <v>28</v>
      </c>
      <c r="H143" s="151">
        <v>28</v>
      </c>
      <c r="I143" s="147">
        <v>28</v>
      </c>
      <c r="J143" s="184">
        <v>28</v>
      </c>
      <c r="K143" s="151">
        <v>28</v>
      </c>
      <c r="L143" s="147">
        <v>28</v>
      </c>
      <c r="M143" s="147">
        <v>28</v>
      </c>
      <c r="N143" s="184">
        <v>28</v>
      </c>
    </row>
    <row r="144" spans="1:14" s="95" customFormat="1" ht="12.75">
      <c r="A144" s="164" t="s">
        <v>188</v>
      </c>
      <c r="B144" s="165">
        <v>0</v>
      </c>
      <c r="C144" s="147">
        <v>0</v>
      </c>
      <c r="D144" s="147">
        <v>0</v>
      </c>
      <c r="E144" s="176">
        <v>0</v>
      </c>
      <c r="F144" s="165">
        <v>0</v>
      </c>
      <c r="G144" s="151">
        <v>0</v>
      </c>
      <c r="H144" s="151">
        <v>0</v>
      </c>
      <c r="I144" s="147">
        <v>0</v>
      </c>
      <c r="J144" s="184">
        <v>0</v>
      </c>
      <c r="K144" s="151">
        <v>1.6198</v>
      </c>
      <c r="L144" s="147">
        <v>1.6198</v>
      </c>
      <c r="M144" s="147">
        <v>1.6198</v>
      </c>
      <c r="N144" s="184">
        <v>1.6198</v>
      </c>
    </row>
    <row r="145" spans="1:14" s="95" customFormat="1" ht="12.75">
      <c r="A145" s="166" t="s">
        <v>145</v>
      </c>
      <c r="B145" s="165">
        <v>0</v>
      </c>
      <c r="C145" s="147">
        <v>0</v>
      </c>
      <c r="D145" s="147">
        <v>0</v>
      </c>
      <c r="E145" s="176">
        <v>0</v>
      </c>
      <c r="F145" s="165">
        <v>0</v>
      </c>
      <c r="G145" s="151">
        <v>0</v>
      </c>
      <c r="H145" s="147">
        <v>0</v>
      </c>
      <c r="I145" s="147">
        <v>0</v>
      </c>
      <c r="J145" s="184">
        <v>0</v>
      </c>
      <c r="K145" s="151">
        <v>0</v>
      </c>
      <c r="L145" s="147">
        <v>0</v>
      </c>
      <c r="M145" s="147">
        <v>0</v>
      </c>
      <c r="N145" s="176">
        <v>0</v>
      </c>
    </row>
    <row r="146" spans="1:14" s="95" customFormat="1" ht="12.75">
      <c r="A146" s="166" t="s">
        <v>114</v>
      </c>
      <c r="B146" s="165">
        <v>0</v>
      </c>
      <c r="C146" s="147">
        <v>0</v>
      </c>
      <c r="D146" s="147">
        <v>0</v>
      </c>
      <c r="E146" s="176">
        <v>0</v>
      </c>
      <c r="F146" s="165">
        <v>0</v>
      </c>
      <c r="G146" s="151">
        <v>0</v>
      </c>
      <c r="H146" s="147">
        <v>0</v>
      </c>
      <c r="I146" s="147">
        <v>0</v>
      </c>
      <c r="J146" s="184">
        <v>0</v>
      </c>
      <c r="K146" s="151">
        <v>0</v>
      </c>
      <c r="L146" s="147">
        <v>0</v>
      </c>
      <c r="M146" s="147">
        <v>0</v>
      </c>
      <c r="N146" s="176">
        <v>0</v>
      </c>
    </row>
    <row r="147" spans="1:14" s="95" customFormat="1" ht="12.75">
      <c r="A147" s="166" t="s">
        <v>197</v>
      </c>
      <c r="B147" s="165">
        <v>0</v>
      </c>
      <c r="C147" s="147">
        <v>0</v>
      </c>
      <c r="D147" s="147">
        <v>0</v>
      </c>
      <c r="E147" s="176">
        <v>0</v>
      </c>
      <c r="F147" s="165">
        <v>0</v>
      </c>
      <c r="G147" s="151">
        <v>0</v>
      </c>
      <c r="H147" s="147">
        <v>0</v>
      </c>
      <c r="I147" s="147">
        <v>0</v>
      </c>
      <c r="J147" s="184">
        <v>0</v>
      </c>
      <c r="K147" s="151">
        <v>0</v>
      </c>
      <c r="L147" s="147">
        <v>0</v>
      </c>
      <c r="M147" s="147">
        <v>0</v>
      </c>
      <c r="N147" s="176">
        <v>0</v>
      </c>
    </row>
    <row r="148" spans="1:14" s="95" customFormat="1" ht="12.75">
      <c r="A148" s="166" t="s">
        <v>196</v>
      </c>
      <c r="B148" s="165">
        <v>0.125</v>
      </c>
      <c r="C148" s="147">
        <v>0.125</v>
      </c>
      <c r="D148" s="147">
        <v>0.125</v>
      </c>
      <c r="E148" s="176">
        <v>0.125</v>
      </c>
      <c r="F148" s="165">
        <v>0.125</v>
      </c>
      <c r="G148" s="151">
        <v>0.125</v>
      </c>
      <c r="H148" s="151">
        <v>0.125</v>
      </c>
      <c r="I148" s="147">
        <v>0.125</v>
      </c>
      <c r="J148" s="184">
        <v>0.125</v>
      </c>
      <c r="K148" s="151">
        <v>0.125</v>
      </c>
      <c r="L148" s="147">
        <v>0.125</v>
      </c>
      <c r="M148" s="147">
        <v>0.125</v>
      </c>
      <c r="N148" s="184">
        <v>0.125</v>
      </c>
    </row>
    <row r="149" spans="1:14" s="95" customFormat="1" ht="12.75">
      <c r="A149" s="166" t="s">
        <v>195</v>
      </c>
      <c r="B149" s="165">
        <v>0</v>
      </c>
      <c r="C149" s="147">
        <v>0</v>
      </c>
      <c r="D149" s="147">
        <v>0</v>
      </c>
      <c r="E149" s="176">
        <v>0</v>
      </c>
      <c r="F149" s="165">
        <v>0</v>
      </c>
      <c r="G149" s="151">
        <v>0</v>
      </c>
      <c r="H149" s="147">
        <v>0</v>
      </c>
      <c r="I149" s="147">
        <v>0</v>
      </c>
      <c r="J149" s="184">
        <v>0</v>
      </c>
      <c r="K149" s="151">
        <v>0</v>
      </c>
      <c r="L149" s="147">
        <v>0</v>
      </c>
      <c r="M149" s="147">
        <v>0</v>
      </c>
      <c r="N149" s="176">
        <v>0</v>
      </c>
    </row>
    <row r="150" spans="1:14" s="94" customFormat="1" ht="12.75">
      <c r="A150" s="166" t="s">
        <v>141</v>
      </c>
      <c r="B150" s="165">
        <v>2.3714</v>
      </c>
      <c r="C150" s="147">
        <v>2.3714</v>
      </c>
      <c r="D150" s="147">
        <v>2.3714</v>
      </c>
      <c r="E150" s="176">
        <v>2.3714</v>
      </c>
      <c r="F150" s="165">
        <v>2.4994</v>
      </c>
      <c r="G150" s="151">
        <v>2.4994</v>
      </c>
      <c r="H150" s="147">
        <v>2.4994</v>
      </c>
      <c r="I150" s="147">
        <v>2.4994</v>
      </c>
      <c r="J150" s="184">
        <v>2.4994</v>
      </c>
      <c r="K150" s="151">
        <v>2.5024</v>
      </c>
      <c r="L150" s="147">
        <v>2.5024</v>
      </c>
      <c r="M150" s="147">
        <v>2.5024</v>
      </c>
      <c r="N150" s="176">
        <v>2.5024</v>
      </c>
    </row>
    <row r="151" spans="1:14" s="95" customFormat="1" ht="12.75">
      <c r="A151" s="166" t="s">
        <v>194</v>
      </c>
      <c r="B151" s="165">
        <v>3.7659000000000002</v>
      </c>
      <c r="C151" s="147">
        <v>3.7659000000000002</v>
      </c>
      <c r="D151" s="147">
        <v>3.7659000000000002</v>
      </c>
      <c r="E151" s="176">
        <v>3.7659000000000002</v>
      </c>
      <c r="F151" s="165">
        <v>6.0113</v>
      </c>
      <c r="G151" s="151">
        <v>6.0113</v>
      </c>
      <c r="H151" s="147">
        <v>6.0113</v>
      </c>
      <c r="I151" s="147">
        <v>6.0113</v>
      </c>
      <c r="J151" s="184">
        <v>6.0113</v>
      </c>
      <c r="K151" s="151">
        <v>6.021</v>
      </c>
      <c r="L151" s="147">
        <v>6.021</v>
      </c>
      <c r="M151" s="147">
        <v>6.021</v>
      </c>
      <c r="N151" s="176">
        <v>6.021</v>
      </c>
    </row>
    <row r="152" spans="1:14" s="95" customFormat="1" ht="12.75">
      <c r="A152" s="166" t="s">
        <v>152</v>
      </c>
      <c r="B152" s="165">
        <v>0</v>
      </c>
      <c r="C152" s="147">
        <v>0</v>
      </c>
      <c r="D152" s="147">
        <v>0</v>
      </c>
      <c r="E152" s="176">
        <v>0</v>
      </c>
      <c r="F152" s="165">
        <v>0</v>
      </c>
      <c r="G152" s="151">
        <v>0</v>
      </c>
      <c r="H152" s="147">
        <v>0</v>
      </c>
      <c r="I152" s="147">
        <v>0</v>
      </c>
      <c r="J152" s="184">
        <v>0</v>
      </c>
      <c r="K152" s="151">
        <v>0</v>
      </c>
      <c r="L152" s="147">
        <v>0</v>
      </c>
      <c r="M152" s="147">
        <v>0</v>
      </c>
      <c r="N152" s="176">
        <v>0</v>
      </c>
    </row>
    <row r="153" spans="1:14" s="145" customFormat="1" ht="12.75">
      <c r="A153" s="166" t="s">
        <v>193</v>
      </c>
      <c r="B153" s="165">
        <v>0</v>
      </c>
      <c r="C153" s="147">
        <v>0</v>
      </c>
      <c r="D153" s="147">
        <v>0</v>
      </c>
      <c r="E153" s="176">
        <v>0</v>
      </c>
      <c r="F153" s="165">
        <v>0</v>
      </c>
      <c r="G153" s="151">
        <v>0</v>
      </c>
      <c r="H153" s="151">
        <v>0</v>
      </c>
      <c r="I153" s="147">
        <v>0</v>
      </c>
      <c r="J153" s="184">
        <v>0</v>
      </c>
      <c r="K153" s="151">
        <v>0</v>
      </c>
      <c r="L153" s="147">
        <v>0</v>
      </c>
      <c r="M153" s="147">
        <v>0</v>
      </c>
      <c r="N153" s="184">
        <v>0</v>
      </c>
    </row>
    <row r="154" spans="1:14" s="95" customFormat="1" ht="12.75">
      <c r="A154" s="164" t="s">
        <v>107</v>
      </c>
      <c r="B154" s="165">
        <v>0</v>
      </c>
      <c r="C154" s="147">
        <v>0</v>
      </c>
      <c r="D154" s="147">
        <v>0</v>
      </c>
      <c r="E154" s="176">
        <v>0</v>
      </c>
      <c r="F154" s="165">
        <v>0</v>
      </c>
      <c r="G154" s="151">
        <v>0</v>
      </c>
      <c r="H154" s="151">
        <v>0</v>
      </c>
      <c r="I154" s="147">
        <v>0</v>
      </c>
      <c r="J154" s="184">
        <v>0</v>
      </c>
      <c r="K154" s="151">
        <v>0</v>
      </c>
      <c r="L154" s="147">
        <v>0</v>
      </c>
      <c r="M154" s="147">
        <v>0</v>
      </c>
      <c r="N154" s="184">
        <v>0</v>
      </c>
    </row>
    <row r="155" spans="1:14" s="95" customFormat="1" ht="12.75">
      <c r="A155" s="164" t="s">
        <v>111</v>
      </c>
      <c r="B155" s="165">
        <v>0</v>
      </c>
      <c r="C155" s="147">
        <v>0</v>
      </c>
      <c r="D155" s="147">
        <v>0</v>
      </c>
      <c r="E155" s="176">
        <v>0</v>
      </c>
      <c r="F155" s="165">
        <v>0</v>
      </c>
      <c r="G155" s="151">
        <v>0</v>
      </c>
      <c r="H155" s="147">
        <v>0</v>
      </c>
      <c r="I155" s="147">
        <v>0</v>
      </c>
      <c r="J155" s="184">
        <v>0</v>
      </c>
      <c r="K155" s="151">
        <v>0</v>
      </c>
      <c r="L155" s="147">
        <v>0</v>
      </c>
      <c r="M155" s="147">
        <v>0</v>
      </c>
      <c r="N155" s="176">
        <v>0</v>
      </c>
    </row>
    <row r="156" spans="1:14" s="95" customFormat="1" ht="12.75">
      <c r="A156" s="166" t="s">
        <v>106</v>
      </c>
      <c r="B156" s="165">
        <v>0</v>
      </c>
      <c r="C156" s="147">
        <v>0</v>
      </c>
      <c r="D156" s="147">
        <v>0</v>
      </c>
      <c r="E156" s="176">
        <v>0</v>
      </c>
      <c r="F156" s="165">
        <v>0</v>
      </c>
      <c r="G156" s="151">
        <v>0</v>
      </c>
      <c r="H156" s="147">
        <v>0</v>
      </c>
      <c r="I156" s="147">
        <v>0</v>
      </c>
      <c r="J156" s="184">
        <v>0</v>
      </c>
      <c r="K156" s="151">
        <v>0</v>
      </c>
      <c r="L156" s="147">
        <v>0</v>
      </c>
      <c r="M156" s="147">
        <v>0</v>
      </c>
      <c r="N156" s="176">
        <v>0</v>
      </c>
    </row>
    <row r="157" spans="1:14" s="95" customFormat="1" ht="12.75">
      <c r="A157" s="164" t="s">
        <v>113</v>
      </c>
      <c r="B157" s="165">
        <v>0.26227</v>
      </c>
      <c r="C157" s="147">
        <v>0.26227</v>
      </c>
      <c r="D157" s="147">
        <v>0.26227</v>
      </c>
      <c r="E157" s="176">
        <v>0.26227</v>
      </c>
      <c r="F157" s="165">
        <v>0.26227</v>
      </c>
      <c r="G157" s="151">
        <v>0.26227</v>
      </c>
      <c r="H157" s="147">
        <v>0.26227</v>
      </c>
      <c r="I157" s="147">
        <v>0.26227</v>
      </c>
      <c r="J157" s="184">
        <v>0.26227</v>
      </c>
      <c r="K157" s="151">
        <v>0.26227</v>
      </c>
      <c r="L157" s="147">
        <v>0.26227</v>
      </c>
      <c r="M157" s="147">
        <v>0.26227</v>
      </c>
      <c r="N157" s="176">
        <v>0.26227</v>
      </c>
    </row>
    <row r="158" spans="1:14" s="95" customFormat="1" ht="12.75">
      <c r="A158" s="166" t="s">
        <v>192</v>
      </c>
      <c r="B158" s="165">
        <v>0.79254</v>
      </c>
      <c r="C158" s="147">
        <v>0.79254</v>
      </c>
      <c r="D158" s="147">
        <v>0.79254</v>
      </c>
      <c r="E158" s="176">
        <v>0.79254</v>
      </c>
      <c r="F158" s="165">
        <v>0.79254</v>
      </c>
      <c r="G158" s="151">
        <v>0.79254</v>
      </c>
      <c r="H158" s="151">
        <v>0.79254</v>
      </c>
      <c r="I158" s="147">
        <v>0.79254</v>
      </c>
      <c r="J158" s="184">
        <v>0.79254</v>
      </c>
      <c r="K158" s="151">
        <v>0.79254</v>
      </c>
      <c r="L158" s="147">
        <v>0.79254</v>
      </c>
      <c r="M158" s="147">
        <v>0.79254</v>
      </c>
      <c r="N158" s="184">
        <v>0.79254</v>
      </c>
    </row>
    <row r="159" spans="1:14" s="95" customFormat="1" ht="12.75">
      <c r="A159" s="166" t="s">
        <v>191</v>
      </c>
      <c r="B159" s="165">
        <v>0</v>
      </c>
      <c r="C159" s="147">
        <v>0</v>
      </c>
      <c r="D159" s="147">
        <v>0</v>
      </c>
      <c r="E159" s="176">
        <v>0</v>
      </c>
      <c r="F159" s="165">
        <v>0</v>
      </c>
      <c r="G159" s="151">
        <v>0</v>
      </c>
      <c r="H159" s="147">
        <v>0</v>
      </c>
      <c r="I159" s="147">
        <v>0</v>
      </c>
      <c r="J159" s="184">
        <v>0</v>
      </c>
      <c r="K159" s="151">
        <v>0</v>
      </c>
      <c r="L159" s="147">
        <v>0</v>
      </c>
      <c r="M159" s="147">
        <v>0</v>
      </c>
      <c r="N159" s="176">
        <v>0</v>
      </c>
    </row>
    <row r="160" spans="1:14" s="95" customFormat="1" ht="12.75">
      <c r="A160" s="164" t="s">
        <v>190</v>
      </c>
      <c r="B160" s="165">
        <v>0.16084</v>
      </c>
      <c r="C160" s="147">
        <v>0.16084</v>
      </c>
      <c r="D160" s="147">
        <v>0.16084</v>
      </c>
      <c r="E160" s="176">
        <v>0.16084</v>
      </c>
      <c r="F160" s="165">
        <v>0.16084</v>
      </c>
      <c r="G160" s="151">
        <v>0.16084</v>
      </c>
      <c r="H160" s="147">
        <v>0.16084</v>
      </c>
      <c r="I160" s="147">
        <v>0.16084</v>
      </c>
      <c r="J160" s="184">
        <v>0.16084</v>
      </c>
      <c r="K160" s="151">
        <v>0.16084</v>
      </c>
      <c r="L160" s="147">
        <v>0.16084</v>
      </c>
      <c r="M160" s="147">
        <v>0.16084</v>
      </c>
      <c r="N160" s="176">
        <v>0.16084</v>
      </c>
    </row>
    <row r="161" spans="1:14" s="95" customFormat="1" ht="12.75">
      <c r="A161" s="164" t="s">
        <v>150</v>
      </c>
      <c r="B161" s="165">
        <v>0.0645</v>
      </c>
      <c r="C161" s="147">
        <v>0.0645</v>
      </c>
      <c r="D161" s="147">
        <v>0.0645</v>
      </c>
      <c r="E161" s="176">
        <v>0.0645</v>
      </c>
      <c r="F161" s="165">
        <v>0.0645</v>
      </c>
      <c r="G161" s="151">
        <v>0.0645</v>
      </c>
      <c r="H161" s="147">
        <v>0.0645</v>
      </c>
      <c r="I161" s="147">
        <v>0.0645</v>
      </c>
      <c r="J161" s="184">
        <v>0.0645</v>
      </c>
      <c r="K161" s="151">
        <v>0.0645</v>
      </c>
      <c r="L161" s="147">
        <v>0.0645</v>
      </c>
      <c r="M161" s="147">
        <v>0.0645</v>
      </c>
      <c r="N161" s="176">
        <v>0.0645</v>
      </c>
    </row>
    <row r="162" spans="1:14" s="95" customFormat="1" ht="13.5" thickBot="1">
      <c r="A162" s="245" t="s">
        <v>154</v>
      </c>
      <c r="B162" s="246">
        <v>0.08878</v>
      </c>
      <c r="C162" s="247">
        <v>0.08878</v>
      </c>
      <c r="D162" s="247">
        <v>0.08878</v>
      </c>
      <c r="E162" s="248">
        <v>0.08878</v>
      </c>
      <c r="F162" s="246">
        <v>0.08878</v>
      </c>
      <c r="G162" s="249">
        <v>0.08878</v>
      </c>
      <c r="H162" s="249">
        <v>0.08878</v>
      </c>
      <c r="I162" s="247">
        <v>0.08878</v>
      </c>
      <c r="J162" s="250">
        <v>0.08878</v>
      </c>
      <c r="K162" s="249">
        <v>0.08878</v>
      </c>
      <c r="L162" s="247">
        <v>0.08878</v>
      </c>
      <c r="M162" s="247">
        <v>0.08878</v>
      </c>
      <c r="N162" s="250">
        <v>0.08878</v>
      </c>
    </row>
    <row r="163" spans="2:14" s="32" customFormat="1" ht="9.75" customHeight="1" thickBot="1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s="46" customFormat="1" ht="27" customHeight="1" thickBot="1">
      <c r="A164" s="178" t="s">
        <v>6</v>
      </c>
      <c r="B164" s="198">
        <f>IF((B124-B122)&gt;=0,0,IF((B124-B122)&lt;=0,-(B124-B122)))</f>
        <v>16.233529999999973</v>
      </c>
      <c r="C164" s="198">
        <f aca="true" t="shared" si="12" ref="C164:N164">IF((C124-C122)&gt;=0,0,IF((C124-C122)&lt;=0,-(C124-C122)))</f>
        <v>16.233529999999973</v>
      </c>
      <c r="D164" s="198">
        <f t="shared" si="12"/>
        <v>16.233529999999973</v>
      </c>
      <c r="E164" s="198">
        <f t="shared" si="12"/>
        <v>16.233529999999973</v>
      </c>
      <c r="F164" s="198">
        <f t="shared" si="12"/>
        <v>10.693629999999956</v>
      </c>
      <c r="G164" s="198">
        <f t="shared" si="12"/>
        <v>10.693629999999956</v>
      </c>
      <c r="H164" s="198">
        <f t="shared" si="12"/>
        <v>10.693629999999956</v>
      </c>
      <c r="I164" s="198">
        <f t="shared" si="12"/>
        <v>10.693629999999956</v>
      </c>
      <c r="J164" s="198">
        <f t="shared" si="12"/>
        <v>10.693629999999956</v>
      </c>
      <c r="K164" s="198">
        <f t="shared" si="12"/>
        <v>14.093529999999987</v>
      </c>
      <c r="L164" s="198">
        <f t="shared" si="12"/>
        <v>14.093529999999987</v>
      </c>
      <c r="M164" s="198">
        <f t="shared" si="12"/>
        <v>14.093529999999987</v>
      </c>
      <c r="N164" s="257">
        <f t="shared" si="12"/>
        <v>14.093529999999987</v>
      </c>
    </row>
    <row r="165" spans="1:13" s="46" customFormat="1" ht="27" customHeight="1" thickBot="1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</row>
    <row r="166" spans="1:14" ht="26.25" customHeight="1" thickBot="1">
      <c r="A166" s="259" t="s">
        <v>202</v>
      </c>
      <c r="B166" s="6">
        <f>IF((B124-B122)&gt;=0,(B124-B122),IF((B124-B122)&lt;=0,0))</f>
        <v>0</v>
      </c>
      <c r="C166" s="6">
        <f aca="true" t="shared" si="13" ref="C166:N166">IF((C124-C122)&gt;=0,(C124-C122),IF((C124-C122)&lt;=0,0))</f>
        <v>0</v>
      </c>
      <c r="D166" s="6">
        <f t="shared" si="13"/>
        <v>0</v>
      </c>
      <c r="E166" s="6">
        <f t="shared" si="13"/>
        <v>0</v>
      </c>
      <c r="F166" s="6">
        <f t="shared" si="13"/>
        <v>0</v>
      </c>
      <c r="G166" s="6">
        <f t="shared" si="13"/>
        <v>0</v>
      </c>
      <c r="H166" s="6">
        <f t="shared" si="13"/>
        <v>0</v>
      </c>
      <c r="I166" s="6">
        <f t="shared" si="13"/>
        <v>0</v>
      </c>
      <c r="J166" s="6">
        <f t="shared" si="13"/>
        <v>0</v>
      </c>
      <c r="K166" s="6">
        <f t="shared" si="13"/>
        <v>0</v>
      </c>
      <c r="L166" s="6">
        <f t="shared" si="13"/>
        <v>0</v>
      </c>
      <c r="M166" s="6">
        <f t="shared" si="13"/>
        <v>0</v>
      </c>
      <c r="N166" s="254">
        <f t="shared" si="13"/>
        <v>0</v>
      </c>
    </row>
    <row r="167" spans="1:13" ht="26.25" customHeight="1" thickBot="1">
      <c r="A167" s="252"/>
      <c r="B167" s="253"/>
      <c r="C167" s="253"/>
      <c r="D167" s="253"/>
      <c r="E167" s="253"/>
      <c r="F167" s="19"/>
      <c r="G167" s="19"/>
      <c r="H167" s="19"/>
      <c r="I167" s="150"/>
      <c r="J167" s="19"/>
      <c r="K167" s="19"/>
      <c r="L167" s="19"/>
      <c r="M167" s="19"/>
    </row>
    <row r="168" spans="1:14" s="32" customFormat="1" ht="13.5" thickBot="1">
      <c r="A168" s="86"/>
      <c r="B168" s="287" t="s">
        <v>81</v>
      </c>
      <c r="C168" s="288"/>
      <c r="D168" s="288"/>
      <c r="E168" s="289"/>
      <c r="F168" s="296" t="s">
        <v>82</v>
      </c>
      <c r="G168" s="297"/>
      <c r="H168" s="297"/>
      <c r="I168" s="297"/>
      <c r="J168" s="298"/>
      <c r="K168" s="294" t="s">
        <v>83</v>
      </c>
      <c r="L168" s="294"/>
      <c r="M168" s="294"/>
      <c r="N168" s="295"/>
    </row>
    <row r="169" spans="1:14" s="32" customFormat="1" ht="12.75">
      <c r="A169" s="169" t="s">
        <v>4</v>
      </c>
      <c r="B169" s="51" t="s">
        <v>54</v>
      </c>
      <c r="C169" s="26" t="s">
        <v>55</v>
      </c>
      <c r="D169" s="26" t="s">
        <v>56</v>
      </c>
      <c r="E169" s="52" t="s">
        <v>57</v>
      </c>
      <c r="F169" s="51" t="s">
        <v>58</v>
      </c>
      <c r="G169" s="26" t="s">
        <v>59</v>
      </c>
      <c r="H169" s="26" t="s">
        <v>60</v>
      </c>
      <c r="I169" s="26" t="s">
        <v>61</v>
      </c>
      <c r="J169" s="241" t="s">
        <v>62</v>
      </c>
      <c r="K169" s="238" t="s">
        <v>63</v>
      </c>
      <c r="L169" s="26" t="s">
        <v>64</v>
      </c>
      <c r="M169" s="26" t="s">
        <v>65</v>
      </c>
      <c r="N169" s="52" t="s">
        <v>66</v>
      </c>
    </row>
    <row r="170" spans="1:14" s="32" customFormat="1" ht="12.75">
      <c r="A170" s="72"/>
      <c r="B170" s="1"/>
      <c r="C170" s="2"/>
      <c r="D170" s="2"/>
      <c r="E170" s="158"/>
      <c r="F170" s="187"/>
      <c r="G170" s="167"/>
      <c r="H170" s="2"/>
      <c r="I170" s="53"/>
      <c r="J170" s="242"/>
      <c r="K170" s="167"/>
      <c r="L170" s="2"/>
      <c r="M170" s="2"/>
      <c r="N170" s="158"/>
    </row>
    <row r="171" spans="1:14" s="63" customFormat="1" ht="12.75">
      <c r="A171" s="77" t="s">
        <v>8</v>
      </c>
      <c r="B171" s="171">
        <v>154.65</v>
      </c>
      <c r="C171" s="78">
        <v>154.65</v>
      </c>
      <c r="D171" s="78">
        <v>154.65</v>
      </c>
      <c r="E171" s="159">
        <v>154.65</v>
      </c>
      <c r="F171" s="171">
        <v>149.57</v>
      </c>
      <c r="G171" s="186">
        <v>149.57</v>
      </c>
      <c r="H171" s="78">
        <v>149.57</v>
      </c>
      <c r="I171" s="78">
        <v>149.57</v>
      </c>
      <c r="J171" s="244">
        <v>149.57</v>
      </c>
      <c r="K171" s="260">
        <v>145.1</v>
      </c>
      <c r="L171" s="111">
        <v>145.1</v>
      </c>
      <c r="M171" s="111">
        <v>145.1</v>
      </c>
      <c r="N171" s="195">
        <v>145.1</v>
      </c>
    </row>
    <row r="172" spans="1:14" s="32" customFormat="1" ht="12.75">
      <c r="A172" s="72"/>
      <c r="B172" s="172"/>
      <c r="C172" s="75"/>
      <c r="D172" s="75"/>
      <c r="E172" s="173"/>
      <c r="F172" s="172"/>
      <c r="G172" s="168"/>
      <c r="H172" s="75"/>
      <c r="I172" s="75"/>
      <c r="J172" s="180"/>
      <c r="K172" s="168"/>
      <c r="L172" s="75"/>
      <c r="M172" s="75"/>
      <c r="N172" s="173"/>
    </row>
    <row r="173" spans="1:14" s="32" customFormat="1" ht="12.75">
      <c r="A173" s="73" t="s">
        <v>11</v>
      </c>
      <c r="B173" s="172">
        <f>B174</f>
        <v>0</v>
      </c>
      <c r="C173" s="75">
        <f aca="true" t="shared" si="14" ref="C173:N173">C174</f>
        <v>0</v>
      </c>
      <c r="D173" s="75">
        <f t="shared" si="14"/>
        <v>0</v>
      </c>
      <c r="E173" s="173">
        <f t="shared" si="14"/>
        <v>0</v>
      </c>
      <c r="F173" s="172">
        <f t="shared" si="14"/>
        <v>0</v>
      </c>
      <c r="G173" s="168">
        <f t="shared" si="14"/>
        <v>0</v>
      </c>
      <c r="H173" s="75">
        <f t="shared" si="14"/>
        <v>0</v>
      </c>
      <c r="I173" s="75">
        <f t="shared" si="14"/>
        <v>0</v>
      </c>
      <c r="J173" s="180">
        <f t="shared" si="14"/>
        <v>0</v>
      </c>
      <c r="K173" s="168">
        <f t="shared" si="14"/>
        <v>0</v>
      </c>
      <c r="L173" s="75">
        <f t="shared" si="14"/>
        <v>0</v>
      </c>
      <c r="M173" s="75">
        <f t="shared" si="14"/>
        <v>0</v>
      </c>
      <c r="N173" s="173">
        <f t="shared" si="14"/>
        <v>0</v>
      </c>
    </row>
    <row r="174" spans="1:14" s="32" customFormat="1" ht="12.75">
      <c r="A174" s="204"/>
      <c r="B174" s="174"/>
      <c r="C174" s="25"/>
      <c r="D174" s="25"/>
      <c r="E174" s="175"/>
      <c r="F174" s="174"/>
      <c r="G174" s="200"/>
      <c r="H174" s="25"/>
      <c r="I174" s="25"/>
      <c r="J174" s="243"/>
      <c r="K174" s="200"/>
      <c r="L174" s="25"/>
      <c r="M174" s="25"/>
      <c r="N174" s="175"/>
    </row>
    <row r="175" spans="1:14" s="32" customFormat="1" ht="12.75">
      <c r="A175" s="72"/>
      <c r="B175" s="172"/>
      <c r="C175" s="75"/>
      <c r="D175" s="75"/>
      <c r="E175" s="173"/>
      <c r="F175" s="172"/>
      <c r="G175" s="168"/>
      <c r="H175" s="75"/>
      <c r="I175" s="75"/>
      <c r="J175" s="180"/>
      <c r="K175" s="168"/>
      <c r="L175" s="75"/>
      <c r="M175" s="75"/>
      <c r="N175" s="173"/>
    </row>
    <row r="176" spans="1:14" s="63" customFormat="1" ht="12.75">
      <c r="A176" s="77" t="s">
        <v>10</v>
      </c>
      <c r="B176" s="179">
        <f>B173+B171</f>
        <v>154.65</v>
      </c>
      <c r="C176" s="78">
        <f aca="true" t="shared" si="15" ref="C176:M176">C173+C171</f>
        <v>154.65</v>
      </c>
      <c r="D176" s="78">
        <f t="shared" si="15"/>
        <v>154.65</v>
      </c>
      <c r="E176" s="159">
        <f t="shared" si="15"/>
        <v>154.65</v>
      </c>
      <c r="F176" s="179">
        <f t="shared" si="15"/>
        <v>149.57</v>
      </c>
      <c r="G176" s="186">
        <f t="shared" si="15"/>
        <v>149.57</v>
      </c>
      <c r="H176" s="78">
        <f>H173+H171</f>
        <v>149.57</v>
      </c>
      <c r="I176" s="78">
        <f t="shared" si="15"/>
        <v>149.57</v>
      </c>
      <c r="J176" s="244">
        <f t="shared" si="15"/>
        <v>149.57</v>
      </c>
      <c r="K176" s="186">
        <f t="shared" si="15"/>
        <v>145.1</v>
      </c>
      <c r="L176" s="78">
        <f>L173+L171</f>
        <v>145.1</v>
      </c>
      <c r="M176" s="78">
        <f t="shared" si="15"/>
        <v>145.1</v>
      </c>
      <c r="N176" s="159">
        <f>N173+N171</f>
        <v>145.1</v>
      </c>
    </row>
    <row r="177" spans="1:14" s="32" customFormat="1" ht="12.75">
      <c r="A177" s="72"/>
      <c r="B177" s="172"/>
      <c r="C177" s="75"/>
      <c r="D177" s="75"/>
      <c r="E177" s="173"/>
      <c r="F177" s="172"/>
      <c r="G177" s="168"/>
      <c r="H177" s="75"/>
      <c r="I177" s="75"/>
      <c r="J177" s="180"/>
      <c r="K177" s="168"/>
      <c r="L177" s="75"/>
      <c r="M177" s="75"/>
      <c r="N177" s="173"/>
    </row>
    <row r="178" spans="1:14" s="71" customFormat="1" ht="12.75">
      <c r="A178" s="170" t="s">
        <v>9</v>
      </c>
      <c r="B178" s="183">
        <f aca="true" t="shared" si="16" ref="B178:N178">SUM(B180:B216)</f>
        <v>131.56097000000003</v>
      </c>
      <c r="C178" s="230">
        <f t="shared" si="16"/>
        <v>131.56097000000003</v>
      </c>
      <c r="D178" s="230">
        <f t="shared" si="16"/>
        <v>131.56097000000003</v>
      </c>
      <c r="E178" s="191">
        <f t="shared" si="16"/>
        <v>131.56097000000003</v>
      </c>
      <c r="F178" s="183">
        <f t="shared" si="16"/>
        <v>138.40647000000004</v>
      </c>
      <c r="G178" s="201">
        <f t="shared" si="16"/>
        <v>138.40647000000004</v>
      </c>
      <c r="H178" s="230">
        <f t="shared" si="16"/>
        <v>138.40647000000004</v>
      </c>
      <c r="I178" s="230">
        <f t="shared" si="16"/>
        <v>138.40647000000004</v>
      </c>
      <c r="J178" s="232">
        <f t="shared" si="16"/>
        <v>138.40647000000004</v>
      </c>
      <c r="K178" s="240">
        <f t="shared" si="16"/>
        <v>139.11637000000007</v>
      </c>
      <c r="L178" s="230">
        <f t="shared" si="16"/>
        <v>139.11637000000007</v>
      </c>
      <c r="M178" s="230">
        <f t="shared" si="16"/>
        <v>139.11637000000007</v>
      </c>
      <c r="N178" s="191">
        <f t="shared" si="16"/>
        <v>139.11637000000007</v>
      </c>
    </row>
    <row r="179" spans="1:14" s="71" customFormat="1" ht="12.75">
      <c r="A179" s="96"/>
      <c r="B179" s="65"/>
      <c r="C179" s="237"/>
      <c r="D179" s="181"/>
      <c r="E179" s="177"/>
      <c r="F179" s="65"/>
      <c r="G179" s="181"/>
      <c r="H179" s="50"/>
      <c r="I179" s="50"/>
      <c r="J179" s="182"/>
      <c r="K179" s="181"/>
      <c r="L179" s="50"/>
      <c r="M179" s="50"/>
      <c r="N179" s="177"/>
    </row>
    <row r="180" spans="1:14" s="71" customFormat="1" ht="12.75">
      <c r="A180" s="166" t="s">
        <v>105</v>
      </c>
      <c r="B180" s="165">
        <v>7.5</v>
      </c>
      <c r="C180" s="147">
        <v>7.5</v>
      </c>
      <c r="D180" s="147">
        <v>7.5</v>
      </c>
      <c r="E180" s="151">
        <v>7.5</v>
      </c>
      <c r="F180" s="165">
        <v>0</v>
      </c>
      <c r="G180" s="151">
        <v>0</v>
      </c>
      <c r="H180" s="147">
        <v>0</v>
      </c>
      <c r="I180" s="147">
        <v>0</v>
      </c>
      <c r="J180" s="184">
        <v>0</v>
      </c>
      <c r="K180" s="151">
        <v>1.7937</v>
      </c>
      <c r="L180" s="147">
        <v>1.7937</v>
      </c>
      <c r="M180" s="147">
        <v>1.7937</v>
      </c>
      <c r="N180" s="176">
        <v>1.7937</v>
      </c>
    </row>
    <row r="181" spans="1:14" s="71" customFormat="1" ht="12.75">
      <c r="A181" s="166" t="s">
        <v>108</v>
      </c>
      <c r="B181" s="165">
        <v>14.63</v>
      </c>
      <c r="C181" s="147">
        <v>14.63</v>
      </c>
      <c r="D181" s="147">
        <v>14.63</v>
      </c>
      <c r="E181" s="184">
        <v>14.63</v>
      </c>
      <c r="F181" s="165">
        <v>14.63</v>
      </c>
      <c r="G181" s="151">
        <v>14.63</v>
      </c>
      <c r="H181" s="151">
        <v>14.63</v>
      </c>
      <c r="I181" s="147">
        <v>14.63</v>
      </c>
      <c r="J181" s="184">
        <v>14.63</v>
      </c>
      <c r="K181" s="151">
        <v>14.63</v>
      </c>
      <c r="L181" s="147">
        <v>14.63</v>
      </c>
      <c r="M181" s="147">
        <v>14.63</v>
      </c>
      <c r="N181" s="184">
        <v>14.63</v>
      </c>
    </row>
    <row r="182" spans="1:14" s="71" customFormat="1" ht="12.75">
      <c r="A182" s="208" t="s">
        <v>133</v>
      </c>
      <c r="B182" s="165">
        <v>0</v>
      </c>
      <c r="C182" s="147">
        <v>0</v>
      </c>
      <c r="D182" s="147">
        <v>0</v>
      </c>
      <c r="E182" s="184">
        <v>0</v>
      </c>
      <c r="F182" s="165">
        <v>0</v>
      </c>
      <c r="G182" s="151">
        <v>0</v>
      </c>
      <c r="H182" s="147">
        <v>0</v>
      </c>
      <c r="I182" s="147">
        <v>0</v>
      </c>
      <c r="J182" s="184">
        <v>0</v>
      </c>
      <c r="K182" s="151">
        <v>0</v>
      </c>
      <c r="L182" s="147">
        <v>0</v>
      </c>
      <c r="M182" s="147">
        <v>0</v>
      </c>
      <c r="N182" s="176">
        <v>0</v>
      </c>
    </row>
    <row r="183" spans="1:14" s="71" customFormat="1" ht="12.75">
      <c r="A183" s="164" t="s">
        <v>115</v>
      </c>
      <c r="B183" s="165">
        <v>0.15305</v>
      </c>
      <c r="C183" s="147">
        <v>0.15305</v>
      </c>
      <c r="D183" s="147">
        <v>0.15305</v>
      </c>
      <c r="E183" s="184">
        <v>0.15305</v>
      </c>
      <c r="F183" s="165">
        <v>0.15305</v>
      </c>
      <c r="G183" s="151">
        <v>0.15305</v>
      </c>
      <c r="H183" s="151">
        <v>0.15305</v>
      </c>
      <c r="I183" s="147">
        <v>0.15305</v>
      </c>
      <c r="J183" s="184">
        <v>0.15305</v>
      </c>
      <c r="K183" s="151">
        <v>0.15305</v>
      </c>
      <c r="L183" s="147">
        <v>0.15305</v>
      </c>
      <c r="M183" s="147">
        <v>0.15305</v>
      </c>
      <c r="N183" s="184">
        <v>0.15305</v>
      </c>
    </row>
    <row r="184" spans="1:14" s="71" customFormat="1" ht="12.75">
      <c r="A184" s="166" t="s">
        <v>151</v>
      </c>
      <c r="B184" s="165">
        <v>15</v>
      </c>
      <c r="C184" s="147">
        <v>15</v>
      </c>
      <c r="D184" s="147">
        <v>15</v>
      </c>
      <c r="E184" s="184">
        <v>15</v>
      </c>
      <c r="F184" s="165">
        <v>15.853</v>
      </c>
      <c r="G184" s="151">
        <v>15.853</v>
      </c>
      <c r="H184" s="147">
        <v>15.853</v>
      </c>
      <c r="I184" s="147">
        <v>15.853</v>
      </c>
      <c r="J184" s="184">
        <v>15.853</v>
      </c>
      <c r="K184" s="151">
        <v>15.0223</v>
      </c>
      <c r="L184" s="147">
        <v>15.0223</v>
      </c>
      <c r="M184" s="147">
        <v>15.0223</v>
      </c>
      <c r="N184" s="176">
        <v>15.0223</v>
      </c>
    </row>
    <row r="185" spans="1:14" s="146" customFormat="1" ht="12.75">
      <c r="A185" s="166" t="s">
        <v>110</v>
      </c>
      <c r="B185" s="165">
        <v>8.4</v>
      </c>
      <c r="C185" s="147">
        <v>8.4</v>
      </c>
      <c r="D185" s="147">
        <v>8.4</v>
      </c>
      <c r="E185" s="184">
        <v>8.4</v>
      </c>
      <c r="F185" s="165">
        <v>25.1405</v>
      </c>
      <c r="G185" s="151">
        <v>25.1405</v>
      </c>
      <c r="H185" s="147">
        <v>25.1405</v>
      </c>
      <c r="I185" s="147">
        <v>25.1405</v>
      </c>
      <c r="J185" s="184">
        <v>25.1405</v>
      </c>
      <c r="K185" s="151">
        <v>23.4348</v>
      </c>
      <c r="L185" s="147">
        <v>23.4348</v>
      </c>
      <c r="M185" s="147">
        <v>23.4348</v>
      </c>
      <c r="N185" s="176">
        <v>23.4348</v>
      </c>
    </row>
    <row r="186" spans="1:14" s="146" customFormat="1" ht="12.75">
      <c r="A186" s="166" t="s">
        <v>134</v>
      </c>
      <c r="B186" s="165">
        <v>0</v>
      </c>
      <c r="C186" s="147">
        <v>0</v>
      </c>
      <c r="D186" s="147">
        <v>0</v>
      </c>
      <c r="E186" s="184">
        <v>0</v>
      </c>
      <c r="F186" s="165">
        <v>0</v>
      </c>
      <c r="G186" s="151">
        <v>0</v>
      </c>
      <c r="H186" s="147">
        <v>0</v>
      </c>
      <c r="I186" s="147">
        <v>0</v>
      </c>
      <c r="J186" s="184">
        <v>0</v>
      </c>
      <c r="K186" s="151">
        <v>0</v>
      </c>
      <c r="L186" s="147">
        <v>0</v>
      </c>
      <c r="M186" s="147">
        <v>0</v>
      </c>
      <c r="N186" s="176">
        <v>0</v>
      </c>
    </row>
    <row r="187" spans="1:14" s="146" customFormat="1" ht="12.75">
      <c r="A187" s="166" t="s">
        <v>153</v>
      </c>
      <c r="B187" s="165">
        <v>0.1998</v>
      </c>
      <c r="C187" s="147">
        <v>0.1998</v>
      </c>
      <c r="D187" s="147">
        <v>0.1998</v>
      </c>
      <c r="E187" s="184">
        <v>0.1998</v>
      </c>
      <c r="F187" s="165">
        <v>0.1998</v>
      </c>
      <c r="G187" s="151">
        <v>0.1998</v>
      </c>
      <c r="H187" s="151">
        <v>0.1998</v>
      </c>
      <c r="I187" s="147">
        <v>0.1998</v>
      </c>
      <c r="J187" s="184">
        <v>0.1998</v>
      </c>
      <c r="K187" s="151">
        <v>0.1998</v>
      </c>
      <c r="L187" s="147">
        <v>0.1998</v>
      </c>
      <c r="M187" s="147">
        <v>0.1998</v>
      </c>
      <c r="N187" s="184">
        <v>0.1998</v>
      </c>
    </row>
    <row r="188" spans="1:14" s="71" customFormat="1" ht="12.75">
      <c r="A188" s="166" t="s">
        <v>201</v>
      </c>
      <c r="B188" s="165">
        <v>4.5</v>
      </c>
      <c r="C188" s="147">
        <v>4.5</v>
      </c>
      <c r="D188" s="147">
        <v>4.5</v>
      </c>
      <c r="E188" s="151">
        <v>4.5</v>
      </c>
      <c r="F188" s="165">
        <v>4.8347</v>
      </c>
      <c r="G188" s="151">
        <v>4.8347</v>
      </c>
      <c r="H188" s="147">
        <v>4.8347</v>
      </c>
      <c r="I188" s="147">
        <v>4.8347</v>
      </c>
      <c r="J188" s="184">
        <v>4.8347</v>
      </c>
      <c r="K188" s="151">
        <v>4.5066999999999995</v>
      </c>
      <c r="L188" s="147">
        <v>4.5066999999999995</v>
      </c>
      <c r="M188" s="147">
        <v>4.5066999999999995</v>
      </c>
      <c r="N188" s="176">
        <v>4.5066999999999995</v>
      </c>
    </row>
    <row r="189" spans="1:14" s="71" customFormat="1" ht="12.75">
      <c r="A189" s="205" t="s">
        <v>144</v>
      </c>
      <c r="B189" s="165">
        <v>0.6167</v>
      </c>
      <c r="C189" s="147">
        <v>0.6167</v>
      </c>
      <c r="D189" s="147">
        <v>0.6167</v>
      </c>
      <c r="E189" s="184">
        <v>0.6167</v>
      </c>
      <c r="F189" s="165">
        <v>0.6167</v>
      </c>
      <c r="G189" s="151">
        <v>0.6167</v>
      </c>
      <c r="H189" s="151">
        <v>0.6167</v>
      </c>
      <c r="I189" s="147">
        <v>0.6167</v>
      </c>
      <c r="J189" s="184">
        <v>0.6167</v>
      </c>
      <c r="K189" s="151">
        <v>0.6167</v>
      </c>
      <c r="L189" s="147">
        <v>0.6167</v>
      </c>
      <c r="M189" s="147">
        <v>0.6167</v>
      </c>
      <c r="N189" s="184">
        <v>0.6167</v>
      </c>
    </row>
    <row r="190" spans="1:14" s="95" customFormat="1" ht="12.75">
      <c r="A190" s="205" t="s">
        <v>200</v>
      </c>
      <c r="B190" s="165">
        <v>0.12674</v>
      </c>
      <c r="C190" s="147">
        <v>0.12674</v>
      </c>
      <c r="D190" s="147">
        <v>0.12674</v>
      </c>
      <c r="E190" s="184">
        <v>0.12674</v>
      </c>
      <c r="F190" s="165">
        <v>0.12674</v>
      </c>
      <c r="G190" s="151">
        <v>0.12674</v>
      </c>
      <c r="H190" s="151">
        <v>0.12674</v>
      </c>
      <c r="I190" s="147">
        <v>0.12674</v>
      </c>
      <c r="J190" s="184">
        <v>0.12674</v>
      </c>
      <c r="K190" s="151">
        <v>0.12674</v>
      </c>
      <c r="L190" s="147">
        <v>0.12674</v>
      </c>
      <c r="M190" s="147">
        <v>0.12674</v>
      </c>
      <c r="N190" s="184">
        <v>0.12674</v>
      </c>
    </row>
    <row r="191" spans="1:14" s="95" customFormat="1" ht="12.75">
      <c r="A191" s="166" t="s">
        <v>199</v>
      </c>
      <c r="B191" s="165">
        <v>0.08325</v>
      </c>
      <c r="C191" s="147">
        <v>0.08325</v>
      </c>
      <c r="D191" s="147">
        <v>0.08325</v>
      </c>
      <c r="E191" s="184">
        <v>0.08325</v>
      </c>
      <c r="F191" s="165">
        <v>0.08325</v>
      </c>
      <c r="G191" s="151">
        <v>0.08325</v>
      </c>
      <c r="H191" s="151">
        <v>0.08325</v>
      </c>
      <c r="I191" s="147">
        <v>0.08325</v>
      </c>
      <c r="J191" s="184">
        <v>0.08325</v>
      </c>
      <c r="K191" s="151">
        <v>0.08325</v>
      </c>
      <c r="L191" s="147">
        <v>0.08325</v>
      </c>
      <c r="M191" s="147">
        <v>0.08325</v>
      </c>
      <c r="N191" s="184">
        <v>0.08325</v>
      </c>
    </row>
    <row r="192" spans="1:14" s="95" customFormat="1" ht="12.75">
      <c r="A192" s="166" t="s">
        <v>198</v>
      </c>
      <c r="B192" s="165">
        <v>1.8</v>
      </c>
      <c r="C192" s="147">
        <v>1.8</v>
      </c>
      <c r="D192" s="147">
        <v>1.8</v>
      </c>
      <c r="E192" s="176">
        <v>1.8</v>
      </c>
      <c r="F192" s="165">
        <v>1.9339000000000002</v>
      </c>
      <c r="G192" s="151">
        <v>1.9339000000000002</v>
      </c>
      <c r="H192" s="147">
        <v>1.9339000000000002</v>
      </c>
      <c r="I192" s="147">
        <v>1.9339000000000002</v>
      </c>
      <c r="J192" s="184">
        <v>1.9339000000000002</v>
      </c>
      <c r="K192" s="151">
        <v>1.8027</v>
      </c>
      <c r="L192" s="147">
        <v>1.8027</v>
      </c>
      <c r="M192" s="147">
        <v>1.8027</v>
      </c>
      <c r="N192" s="176">
        <v>1.8027</v>
      </c>
    </row>
    <row r="193" spans="1:14" s="95" customFormat="1" ht="12.75">
      <c r="A193" s="166" t="s">
        <v>142</v>
      </c>
      <c r="B193" s="165">
        <v>0.666</v>
      </c>
      <c r="C193" s="147">
        <v>0.666</v>
      </c>
      <c r="D193" s="147">
        <v>0.666</v>
      </c>
      <c r="E193" s="176">
        <v>0.666</v>
      </c>
      <c r="F193" s="165">
        <v>0.666</v>
      </c>
      <c r="G193" s="151">
        <v>0.666</v>
      </c>
      <c r="H193" s="147">
        <v>0.666</v>
      </c>
      <c r="I193" s="147">
        <v>0.666</v>
      </c>
      <c r="J193" s="184">
        <v>0.666</v>
      </c>
      <c r="K193" s="151">
        <v>0.666</v>
      </c>
      <c r="L193" s="147">
        <v>0.666</v>
      </c>
      <c r="M193" s="147">
        <v>0.666</v>
      </c>
      <c r="N193" s="176">
        <v>0.666</v>
      </c>
    </row>
    <row r="194" spans="1:14" s="95" customFormat="1" ht="12.75">
      <c r="A194" s="164" t="s">
        <v>112</v>
      </c>
      <c r="B194" s="165">
        <v>0.36497</v>
      </c>
      <c r="C194" s="147">
        <v>0.36497</v>
      </c>
      <c r="D194" s="147">
        <v>0.36497</v>
      </c>
      <c r="E194" s="176">
        <v>0.36497</v>
      </c>
      <c r="F194" s="165">
        <v>0.36497</v>
      </c>
      <c r="G194" s="151">
        <v>0.36497</v>
      </c>
      <c r="H194" s="151">
        <v>0.36497</v>
      </c>
      <c r="I194" s="147">
        <v>0.36497</v>
      </c>
      <c r="J194" s="184">
        <v>0.36497</v>
      </c>
      <c r="K194" s="151">
        <v>0.36497</v>
      </c>
      <c r="L194" s="147">
        <v>0.36497</v>
      </c>
      <c r="M194" s="147">
        <v>0.36497</v>
      </c>
      <c r="N194" s="184">
        <v>0.36497</v>
      </c>
    </row>
    <row r="195" spans="1:14" s="95" customFormat="1" ht="12.75">
      <c r="A195" s="164" t="s">
        <v>109</v>
      </c>
      <c r="B195" s="165">
        <v>34.94503</v>
      </c>
      <c r="C195" s="147">
        <v>34.94503</v>
      </c>
      <c r="D195" s="147">
        <v>34.94503</v>
      </c>
      <c r="E195" s="176">
        <v>34.94503</v>
      </c>
      <c r="F195" s="165">
        <v>37.398030000000006</v>
      </c>
      <c r="G195" s="151">
        <v>37.398030000000006</v>
      </c>
      <c r="H195" s="147">
        <v>37.398030000000006</v>
      </c>
      <c r="I195" s="147">
        <v>37.398030000000006</v>
      </c>
      <c r="J195" s="184">
        <v>37.398030000000006</v>
      </c>
      <c r="K195" s="151">
        <v>34.99413</v>
      </c>
      <c r="L195" s="147">
        <v>34.99413</v>
      </c>
      <c r="M195" s="147">
        <v>34.99413</v>
      </c>
      <c r="N195" s="176">
        <v>34.99413</v>
      </c>
    </row>
    <row r="196" spans="1:14" s="95" customFormat="1" ht="12.75">
      <c r="A196" s="164" t="s">
        <v>143</v>
      </c>
      <c r="B196" s="165">
        <v>2.85</v>
      </c>
      <c r="C196" s="147">
        <v>2.85</v>
      </c>
      <c r="D196" s="147">
        <v>2.85</v>
      </c>
      <c r="E196" s="176">
        <v>2.85</v>
      </c>
      <c r="F196" s="165">
        <v>2.66</v>
      </c>
      <c r="G196" s="151">
        <v>2.66</v>
      </c>
      <c r="H196" s="147">
        <v>2.66</v>
      </c>
      <c r="I196" s="147">
        <v>2.66</v>
      </c>
      <c r="J196" s="184">
        <v>2.66</v>
      </c>
      <c r="K196" s="151">
        <v>2.72</v>
      </c>
      <c r="L196" s="147">
        <v>2.72</v>
      </c>
      <c r="M196" s="147">
        <v>2.72</v>
      </c>
      <c r="N196" s="176">
        <v>2.72</v>
      </c>
    </row>
    <row r="197" spans="1:14" s="95" customFormat="1" ht="12.75">
      <c r="A197" s="164" t="s">
        <v>149</v>
      </c>
      <c r="B197" s="165">
        <v>28</v>
      </c>
      <c r="C197" s="147">
        <v>28</v>
      </c>
      <c r="D197" s="147">
        <v>28</v>
      </c>
      <c r="E197" s="176">
        <v>28</v>
      </c>
      <c r="F197" s="165">
        <v>28</v>
      </c>
      <c r="G197" s="151">
        <v>28</v>
      </c>
      <c r="H197" s="151">
        <v>28</v>
      </c>
      <c r="I197" s="147">
        <v>28</v>
      </c>
      <c r="J197" s="184">
        <v>28</v>
      </c>
      <c r="K197" s="151">
        <v>28</v>
      </c>
      <c r="L197" s="147">
        <v>28</v>
      </c>
      <c r="M197" s="147">
        <v>28</v>
      </c>
      <c r="N197" s="184">
        <v>28</v>
      </c>
    </row>
    <row r="198" spans="1:14" s="95" customFormat="1" ht="12.75">
      <c r="A198" s="164" t="s">
        <v>188</v>
      </c>
      <c r="B198" s="165">
        <v>1.7355</v>
      </c>
      <c r="C198" s="147">
        <v>1.7355</v>
      </c>
      <c r="D198" s="147">
        <v>1.7355</v>
      </c>
      <c r="E198" s="176">
        <v>1.7355</v>
      </c>
      <c r="F198" s="165">
        <v>1.6198</v>
      </c>
      <c r="G198" s="151">
        <v>1.6198</v>
      </c>
      <c r="H198" s="151">
        <v>1.6198</v>
      </c>
      <c r="I198" s="147">
        <v>1.6198</v>
      </c>
      <c r="J198" s="184">
        <v>1.6198</v>
      </c>
      <c r="K198" s="151">
        <v>0</v>
      </c>
      <c r="L198" s="147">
        <v>0</v>
      </c>
      <c r="M198" s="147">
        <v>0</v>
      </c>
      <c r="N198" s="184">
        <v>0</v>
      </c>
    </row>
    <row r="199" spans="1:14" s="95" customFormat="1" ht="12.75">
      <c r="A199" s="166" t="s">
        <v>145</v>
      </c>
      <c r="B199" s="165">
        <v>0</v>
      </c>
      <c r="C199" s="147">
        <v>0</v>
      </c>
      <c r="D199" s="147">
        <v>0</v>
      </c>
      <c r="E199" s="176">
        <v>0</v>
      </c>
      <c r="F199" s="165">
        <v>0</v>
      </c>
      <c r="G199" s="151">
        <v>0</v>
      </c>
      <c r="H199" s="147">
        <v>0</v>
      </c>
      <c r="I199" s="147">
        <v>0</v>
      </c>
      <c r="J199" s="184">
        <v>0</v>
      </c>
      <c r="K199" s="151">
        <v>0</v>
      </c>
      <c r="L199" s="147">
        <v>0</v>
      </c>
      <c r="M199" s="147">
        <v>0</v>
      </c>
      <c r="N199" s="176">
        <v>0</v>
      </c>
    </row>
    <row r="200" spans="1:14" s="95" customFormat="1" ht="12.75">
      <c r="A200" s="166" t="s">
        <v>114</v>
      </c>
      <c r="B200" s="165">
        <v>0</v>
      </c>
      <c r="C200" s="147">
        <v>0</v>
      </c>
      <c r="D200" s="147">
        <v>0</v>
      </c>
      <c r="E200" s="176">
        <v>0</v>
      </c>
      <c r="F200" s="165">
        <v>0</v>
      </c>
      <c r="G200" s="151">
        <v>0</v>
      </c>
      <c r="H200" s="147">
        <v>0</v>
      </c>
      <c r="I200" s="147">
        <v>0</v>
      </c>
      <c r="J200" s="184">
        <v>0</v>
      </c>
      <c r="K200" s="151">
        <v>0</v>
      </c>
      <c r="L200" s="147">
        <v>0</v>
      </c>
      <c r="M200" s="147">
        <v>0</v>
      </c>
      <c r="N200" s="176">
        <v>0</v>
      </c>
    </row>
    <row r="201" spans="1:14" s="95" customFormat="1" ht="12.75">
      <c r="A201" s="166" t="s">
        <v>197</v>
      </c>
      <c r="B201" s="165">
        <v>0</v>
      </c>
      <c r="C201" s="147">
        <v>0</v>
      </c>
      <c r="D201" s="147">
        <v>0</v>
      </c>
      <c r="E201" s="176">
        <v>0</v>
      </c>
      <c r="F201" s="165">
        <v>0</v>
      </c>
      <c r="G201" s="151">
        <v>0</v>
      </c>
      <c r="H201" s="147">
        <v>0</v>
      </c>
      <c r="I201" s="147">
        <v>0</v>
      </c>
      <c r="J201" s="184">
        <v>0</v>
      </c>
      <c r="K201" s="151">
        <v>0</v>
      </c>
      <c r="L201" s="147">
        <v>0</v>
      </c>
      <c r="M201" s="147">
        <v>0</v>
      </c>
      <c r="N201" s="176">
        <v>0</v>
      </c>
    </row>
    <row r="202" spans="1:14" s="145" customFormat="1" ht="12.75">
      <c r="A202" s="166" t="s">
        <v>196</v>
      </c>
      <c r="B202" s="165">
        <v>0.125</v>
      </c>
      <c r="C202" s="147">
        <v>0.125</v>
      </c>
      <c r="D202" s="147">
        <v>0.125</v>
      </c>
      <c r="E202" s="176">
        <v>0.125</v>
      </c>
      <c r="F202" s="165">
        <v>0.125</v>
      </c>
      <c r="G202" s="151">
        <v>0.125</v>
      </c>
      <c r="H202" s="151">
        <v>0.125</v>
      </c>
      <c r="I202" s="147">
        <v>0.125</v>
      </c>
      <c r="J202" s="184">
        <v>0.125</v>
      </c>
      <c r="K202" s="151">
        <v>0.125</v>
      </c>
      <c r="L202" s="147">
        <v>0.125</v>
      </c>
      <c r="M202" s="147">
        <v>0.125</v>
      </c>
      <c r="N202" s="184">
        <v>0.125</v>
      </c>
    </row>
    <row r="203" spans="1:14" s="95" customFormat="1" ht="12.75">
      <c r="A203" s="166" t="s">
        <v>195</v>
      </c>
      <c r="B203" s="165">
        <v>0</v>
      </c>
      <c r="C203" s="147">
        <v>0</v>
      </c>
      <c r="D203" s="147">
        <v>0</v>
      </c>
      <c r="E203" s="176">
        <v>0</v>
      </c>
      <c r="F203" s="165">
        <v>0</v>
      </c>
      <c r="G203" s="151">
        <v>0</v>
      </c>
      <c r="H203" s="147">
        <v>0</v>
      </c>
      <c r="I203" s="147">
        <v>0</v>
      </c>
      <c r="J203" s="184">
        <v>0</v>
      </c>
      <c r="K203" s="151">
        <v>0</v>
      </c>
      <c r="L203" s="147">
        <v>0</v>
      </c>
      <c r="M203" s="147">
        <v>0</v>
      </c>
      <c r="N203" s="176">
        <v>0</v>
      </c>
    </row>
    <row r="204" spans="1:14" s="94" customFormat="1" ht="12.75">
      <c r="A204" s="166" t="s">
        <v>141</v>
      </c>
      <c r="B204" s="165">
        <v>2.496</v>
      </c>
      <c r="C204" s="147">
        <v>2.496</v>
      </c>
      <c r="D204" s="147">
        <v>2.496</v>
      </c>
      <c r="E204" s="176">
        <v>2.496</v>
      </c>
      <c r="F204" s="165">
        <v>2.6321</v>
      </c>
      <c r="G204" s="151">
        <v>2.6321</v>
      </c>
      <c r="H204" s="147">
        <v>2.6321</v>
      </c>
      <c r="I204" s="147">
        <v>2.6321</v>
      </c>
      <c r="J204" s="184">
        <v>2.6321</v>
      </c>
      <c r="K204" s="151">
        <v>2.4987</v>
      </c>
      <c r="L204" s="147">
        <v>2.4987</v>
      </c>
      <c r="M204" s="147">
        <v>2.4987</v>
      </c>
      <c r="N204" s="176">
        <v>2.4987</v>
      </c>
    </row>
    <row r="205" spans="1:14" s="95" customFormat="1" ht="12.75">
      <c r="A205" s="166" t="s">
        <v>194</v>
      </c>
      <c r="B205" s="165">
        <v>6</v>
      </c>
      <c r="C205" s="147">
        <v>6</v>
      </c>
      <c r="D205" s="147">
        <v>6</v>
      </c>
      <c r="E205" s="176">
        <v>6</v>
      </c>
      <c r="F205" s="165">
        <v>0</v>
      </c>
      <c r="G205" s="151">
        <v>0</v>
      </c>
      <c r="H205" s="147">
        <v>0</v>
      </c>
      <c r="I205" s="147">
        <v>0</v>
      </c>
      <c r="J205" s="184">
        <v>0</v>
      </c>
      <c r="K205" s="151">
        <v>6.0089</v>
      </c>
      <c r="L205" s="147">
        <v>6.0089</v>
      </c>
      <c r="M205" s="147">
        <v>6.0089</v>
      </c>
      <c r="N205" s="176">
        <v>6.0089</v>
      </c>
    </row>
    <row r="206" spans="1:14" s="95" customFormat="1" ht="12.75">
      <c r="A206" s="166" t="s">
        <v>152</v>
      </c>
      <c r="B206" s="165">
        <v>0</v>
      </c>
      <c r="C206" s="147">
        <v>0</v>
      </c>
      <c r="D206" s="147">
        <v>0</v>
      </c>
      <c r="E206" s="176">
        <v>0</v>
      </c>
      <c r="F206" s="165">
        <v>0</v>
      </c>
      <c r="G206" s="151">
        <v>0</v>
      </c>
      <c r="H206" s="147">
        <v>0</v>
      </c>
      <c r="I206" s="147">
        <v>0</v>
      </c>
      <c r="J206" s="184">
        <v>0</v>
      </c>
      <c r="K206" s="151">
        <v>0</v>
      </c>
      <c r="L206" s="147">
        <v>0</v>
      </c>
      <c r="M206" s="147">
        <v>0</v>
      </c>
      <c r="N206" s="176">
        <v>0</v>
      </c>
    </row>
    <row r="207" spans="1:14" s="145" customFormat="1" ht="12.75">
      <c r="A207" s="166" t="s">
        <v>193</v>
      </c>
      <c r="B207" s="165">
        <v>0</v>
      </c>
      <c r="C207" s="147">
        <v>0</v>
      </c>
      <c r="D207" s="147">
        <v>0</v>
      </c>
      <c r="E207" s="176">
        <v>0</v>
      </c>
      <c r="F207" s="165">
        <v>0</v>
      </c>
      <c r="G207" s="151">
        <v>0</v>
      </c>
      <c r="H207" s="151">
        <v>0</v>
      </c>
      <c r="I207" s="147">
        <v>0</v>
      </c>
      <c r="J207" s="184">
        <v>0</v>
      </c>
      <c r="K207" s="151">
        <v>0</v>
      </c>
      <c r="L207" s="147">
        <v>0</v>
      </c>
      <c r="M207" s="147">
        <v>0</v>
      </c>
      <c r="N207" s="184">
        <v>0</v>
      </c>
    </row>
    <row r="208" spans="1:14" s="95" customFormat="1" ht="12.75">
      <c r="A208" s="164" t="s">
        <v>107</v>
      </c>
      <c r="B208" s="165">
        <v>0</v>
      </c>
      <c r="C208" s="147">
        <v>0</v>
      </c>
      <c r="D208" s="147">
        <v>0</v>
      </c>
      <c r="E208" s="176">
        <v>0</v>
      </c>
      <c r="F208" s="165">
        <v>0</v>
      </c>
      <c r="G208" s="151">
        <v>0</v>
      </c>
      <c r="H208" s="147">
        <v>0</v>
      </c>
      <c r="I208" s="147">
        <v>0</v>
      </c>
      <c r="J208" s="184">
        <v>0</v>
      </c>
      <c r="K208" s="151">
        <v>0</v>
      </c>
      <c r="L208" s="147">
        <v>0</v>
      </c>
      <c r="M208" s="147">
        <v>0</v>
      </c>
      <c r="N208" s="176">
        <v>0</v>
      </c>
    </row>
    <row r="209" spans="1:14" s="95" customFormat="1" ht="12.75">
      <c r="A209" s="164" t="s">
        <v>111</v>
      </c>
      <c r="B209" s="165">
        <v>0</v>
      </c>
      <c r="C209" s="147">
        <v>0</v>
      </c>
      <c r="D209" s="147">
        <v>0</v>
      </c>
      <c r="E209" s="176">
        <v>0</v>
      </c>
      <c r="F209" s="165">
        <v>0</v>
      </c>
      <c r="G209" s="151">
        <v>0</v>
      </c>
      <c r="H209" s="147">
        <v>0</v>
      </c>
      <c r="I209" s="147">
        <v>0</v>
      </c>
      <c r="J209" s="184">
        <v>0</v>
      </c>
      <c r="K209" s="151">
        <v>0</v>
      </c>
      <c r="L209" s="147">
        <v>0</v>
      </c>
      <c r="M209" s="147">
        <v>0</v>
      </c>
      <c r="N209" s="176">
        <v>0</v>
      </c>
    </row>
    <row r="210" spans="1:14" s="95" customFormat="1" ht="12.75">
      <c r="A210" s="166" t="s">
        <v>106</v>
      </c>
      <c r="B210" s="165">
        <v>0</v>
      </c>
      <c r="C210" s="147">
        <v>0</v>
      </c>
      <c r="D210" s="147">
        <v>0</v>
      </c>
      <c r="E210" s="176">
        <v>0</v>
      </c>
      <c r="F210" s="165">
        <v>0</v>
      </c>
      <c r="G210" s="151">
        <v>0</v>
      </c>
      <c r="H210" s="147">
        <v>0</v>
      </c>
      <c r="I210" s="147">
        <v>0</v>
      </c>
      <c r="J210" s="184">
        <v>0</v>
      </c>
      <c r="K210" s="151">
        <v>0</v>
      </c>
      <c r="L210" s="147">
        <v>0</v>
      </c>
      <c r="M210" s="147">
        <v>0</v>
      </c>
      <c r="N210" s="176">
        <v>0</v>
      </c>
    </row>
    <row r="211" spans="1:14" s="95" customFormat="1" ht="12.75">
      <c r="A211" s="164" t="s">
        <v>113</v>
      </c>
      <c r="B211" s="165">
        <v>0.26227</v>
      </c>
      <c r="C211" s="147">
        <v>0.26227</v>
      </c>
      <c r="D211" s="147">
        <v>0.26227</v>
      </c>
      <c r="E211" s="176">
        <v>0.26227</v>
      </c>
      <c r="F211" s="165">
        <v>0.26227</v>
      </c>
      <c r="G211" s="151">
        <v>0.26227</v>
      </c>
      <c r="H211" s="147">
        <v>0.26227</v>
      </c>
      <c r="I211" s="147">
        <v>0.26227</v>
      </c>
      <c r="J211" s="184">
        <v>0.26227</v>
      </c>
      <c r="K211" s="151">
        <v>0.26227</v>
      </c>
      <c r="L211" s="147">
        <v>0.26227</v>
      </c>
      <c r="M211" s="147">
        <v>0.26227</v>
      </c>
      <c r="N211" s="176">
        <v>0.26227</v>
      </c>
    </row>
    <row r="212" spans="1:14" s="95" customFormat="1" ht="12.75">
      <c r="A212" s="166" t="s">
        <v>192</v>
      </c>
      <c r="B212" s="165">
        <v>0.79254</v>
      </c>
      <c r="C212" s="147">
        <v>0.79254</v>
      </c>
      <c r="D212" s="147">
        <v>0.79254</v>
      </c>
      <c r="E212" s="176">
        <v>0.79254</v>
      </c>
      <c r="F212" s="165">
        <v>0.79254</v>
      </c>
      <c r="G212" s="151">
        <v>0.79254</v>
      </c>
      <c r="H212" s="151">
        <v>0.79254</v>
      </c>
      <c r="I212" s="147">
        <v>0.79254</v>
      </c>
      <c r="J212" s="184">
        <v>0.79254</v>
      </c>
      <c r="K212" s="151">
        <v>0.79254</v>
      </c>
      <c r="L212" s="147">
        <v>0.79254</v>
      </c>
      <c r="M212" s="147">
        <v>0.79254</v>
      </c>
      <c r="N212" s="184">
        <v>0.79254</v>
      </c>
    </row>
    <row r="213" spans="1:14" s="95" customFormat="1" ht="12.75">
      <c r="A213" s="166" t="s">
        <v>191</v>
      </c>
      <c r="B213" s="165">
        <v>0</v>
      </c>
      <c r="C213" s="147">
        <v>0</v>
      </c>
      <c r="D213" s="147">
        <v>0</v>
      </c>
      <c r="E213" s="176">
        <v>0</v>
      </c>
      <c r="F213" s="165">
        <v>0</v>
      </c>
      <c r="G213" s="151">
        <v>0</v>
      </c>
      <c r="H213" s="147">
        <v>0</v>
      </c>
      <c r="I213" s="147">
        <v>0</v>
      </c>
      <c r="J213" s="184">
        <v>0</v>
      </c>
      <c r="K213" s="151">
        <v>0</v>
      </c>
      <c r="L213" s="147">
        <v>0</v>
      </c>
      <c r="M213" s="147">
        <v>0</v>
      </c>
      <c r="N213" s="176">
        <v>0</v>
      </c>
    </row>
    <row r="214" spans="1:14" s="95" customFormat="1" ht="12.75">
      <c r="A214" s="164" t="s">
        <v>190</v>
      </c>
      <c r="B214" s="165">
        <v>0.16084</v>
      </c>
      <c r="C214" s="147">
        <v>0.16084</v>
      </c>
      <c r="D214" s="147">
        <v>0.16084</v>
      </c>
      <c r="E214" s="176">
        <v>0.16084</v>
      </c>
      <c r="F214" s="165">
        <v>0.16084</v>
      </c>
      <c r="G214" s="151">
        <v>0.16084</v>
      </c>
      <c r="H214" s="147">
        <v>0.16084</v>
      </c>
      <c r="I214" s="147">
        <v>0.16084</v>
      </c>
      <c r="J214" s="184">
        <v>0.16084</v>
      </c>
      <c r="K214" s="151">
        <v>0.16084</v>
      </c>
      <c r="L214" s="147">
        <v>0.16084</v>
      </c>
      <c r="M214" s="147">
        <v>0.16084</v>
      </c>
      <c r="N214" s="176">
        <v>0.16084</v>
      </c>
    </row>
    <row r="215" spans="1:14" s="95" customFormat="1" ht="12.75">
      <c r="A215" s="164" t="s">
        <v>150</v>
      </c>
      <c r="B215" s="165">
        <v>0.0645</v>
      </c>
      <c r="C215" s="147">
        <v>0.0645</v>
      </c>
      <c r="D215" s="147">
        <v>0.0645</v>
      </c>
      <c r="E215" s="176">
        <v>0.0645</v>
      </c>
      <c r="F215" s="165">
        <v>0.0645</v>
      </c>
      <c r="G215" s="151">
        <v>0.0645</v>
      </c>
      <c r="H215" s="147">
        <v>0.0645</v>
      </c>
      <c r="I215" s="147">
        <v>0.0645</v>
      </c>
      <c r="J215" s="184">
        <v>0.0645</v>
      </c>
      <c r="K215" s="151">
        <v>0.0645</v>
      </c>
      <c r="L215" s="147">
        <v>0.0645</v>
      </c>
      <c r="M215" s="147">
        <v>0.0645</v>
      </c>
      <c r="N215" s="176">
        <v>0.0645</v>
      </c>
    </row>
    <row r="216" spans="1:14" s="95" customFormat="1" ht="13.5" thickBot="1">
      <c r="A216" s="245" t="s">
        <v>154</v>
      </c>
      <c r="B216" s="246">
        <v>0.08878</v>
      </c>
      <c r="C216" s="247">
        <v>0.08878</v>
      </c>
      <c r="D216" s="247">
        <v>0.08878</v>
      </c>
      <c r="E216" s="248">
        <v>0.08878</v>
      </c>
      <c r="F216" s="246">
        <v>0.08878</v>
      </c>
      <c r="G216" s="249">
        <v>0.08878</v>
      </c>
      <c r="H216" s="249">
        <v>0.08878</v>
      </c>
      <c r="I216" s="247">
        <v>0.08878</v>
      </c>
      <c r="J216" s="250">
        <v>0.08878</v>
      </c>
      <c r="K216" s="249">
        <v>0.08878</v>
      </c>
      <c r="L216" s="247">
        <v>0.08878</v>
      </c>
      <c r="M216" s="247">
        <v>0.08878</v>
      </c>
      <c r="N216" s="250">
        <v>0.08878</v>
      </c>
    </row>
    <row r="217" spans="2:14" ht="13.5" thickBot="1">
      <c r="B217" s="5"/>
      <c r="C217" s="5"/>
      <c r="D217" s="5"/>
      <c r="E217" s="5"/>
      <c r="F217" s="5"/>
      <c r="G217" s="5"/>
      <c r="H217" s="5"/>
      <c r="I217" s="48"/>
      <c r="J217" s="5"/>
      <c r="K217" s="5"/>
      <c r="L217" s="5"/>
      <c r="M217" s="5"/>
      <c r="N217" s="11"/>
    </row>
    <row r="218" spans="1:14" s="46" customFormat="1" ht="27" customHeight="1" thickBot="1">
      <c r="A218" s="178" t="s">
        <v>6</v>
      </c>
      <c r="B218" s="198">
        <f>IF((B178-B176)&gt;=0,0,IF((B178-B176)&lt;=0,-(B178-B176)))</f>
        <v>23.08902999999998</v>
      </c>
      <c r="C218" s="198">
        <f aca="true" t="shared" si="17" ref="C218:N218">IF((C178-C176)&gt;=0,0,IF((C178-C176)&lt;=0,-(C178-C176)))</f>
        <v>23.08902999999998</v>
      </c>
      <c r="D218" s="198">
        <f t="shared" si="17"/>
        <v>23.08902999999998</v>
      </c>
      <c r="E218" s="198">
        <f t="shared" si="17"/>
        <v>23.08902999999998</v>
      </c>
      <c r="F218" s="198">
        <f t="shared" si="17"/>
        <v>11.163529999999952</v>
      </c>
      <c r="G218" s="198">
        <f t="shared" si="17"/>
        <v>11.163529999999952</v>
      </c>
      <c r="H218" s="198">
        <f t="shared" si="17"/>
        <v>11.163529999999952</v>
      </c>
      <c r="I218" s="198">
        <f t="shared" si="17"/>
        <v>11.163529999999952</v>
      </c>
      <c r="J218" s="198">
        <f t="shared" si="17"/>
        <v>11.163529999999952</v>
      </c>
      <c r="K218" s="198">
        <f t="shared" si="17"/>
        <v>5.98362999999992</v>
      </c>
      <c r="L218" s="198">
        <f t="shared" si="17"/>
        <v>5.98362999999992</v>
      </c>
      <c r="M218" s="198">
        <f t="shared" si="17"/>
        <v>5.98362999999992</v>
      </c>
      <c r="N218" s="257">
        <f t="shared" si="17"/>
        <v>5.98362999999992</v>
      </c>
    </row>
    <row r="219" spans="2:13" ht="13.5" thickBot="1">
      <c r="B219" s="5"/>
      <c r="C219" s="5"/>
      <c r="D219" s="5"/>
      <c r="E219" s="5"/>
      <c r="F219" s="5"/>
      <c r="G219" s="5"/>
      <c r="H219" s="5"/>
      <c r="I219" s="48"/>
      <c r="J219" s="5"/>
      <c r="K219" s="5"/>
      <c r="L219" s="5"/>
      <c r="M219" s="5"/>
    </row>
    <row r="220" spans="1:14" ht="26.25" customHeight="1" thickBot="1">
      <c r="A220" s="259" t="s">
        <v>202</v>
      </c>
      <c r="B220" s="6">
        <f>IF((B178-B176)&gt;=0,(B178-B176),IF((B178-B176)&lt;=0,0))</f>
        <v>0</v>
      </c>
      <c r="C220" s="6">
        <f aca="true" t="shared" si="18" ref="C220:N220">IF((C178-C176)&gt;=0,(C178-C176),IF((C178-C176)&lt;=0,0))</f>
        <v>0</v>
      </c>
      <c r="D220" s="6">
        <f t="shared" si="18"/>
        <v>0</v>
      </c>
      <c r="E220" s="6">
        <f t="shared" si="18"/>
        <v>0</v>
      </c>
      <c r="F220" s="6">
        <f t="shared" si="18"/>
        <v>0</v>
      </c>
      <c r="G220" s="6">
        <f t="shared" si="18"/>
        <v>0</v>
      </c>
      <c r="H220" s="6">
        <f t="shared" si="18"/>
        <v>0</v>
      </c>
      <c r="I220" s="6">
        <f t="shared" si="18"/>
        <v>0</v>
      </c>
      <c r="J220" s="6">
        <f t="shared" si="18"/>
        <v>0</v>
      </c>
      <c r="K220" s="6">
        <f t="shared" si="18"/>
        <v>0</v>
      </c>
      <c r="L220" s="6">
        <f t="shared" si="18"/>
        <v>0</v>
      </c>
      <c r="M220" s="6">
        <f t="shared" si="18"/>
        <v>0</v>
      </c>
      <c r="N220" s="254">
        <f t="shared" si="18"/>
        <v>0</v>
      </c>
    </row>
  </sheetData>
  <sheetProtection/>
  <mergeCells count="15">
    <mergeCell ref="A2:M2"/>
    <mergeCell ref="A3:M3"/>
    <mergeCell ref="A4:M4"/>
    <mergeCell ref="B6:E6"/>
    <mergeCell ref="F6:I6"/>
    <mergeCell ref="J6:N6"/>
    <mergeCell ref="J59:N59"/>
    <mergeCell ref="B114:E114"/>
    <mergeCell ref="B168:E168"/>
    <mergeCell ref="B59:E59"/>
    <mergeCell ref="F114:J114"/>
    <mergeCell ref="K114:N114"/>
    <mergeCell ref="F168:J168"/>
    <mergeCell ref="K168:N168"/>
    <mergeCell ref="F59:I59"/>
  </mergeCells>
  <conditionalFormatting sqref="B164:M165 B55:M56 C55:N55 B109:N109 C164:N164 B218:N218">
    <cfRule type="cellIs" priority="2" dxfId="0" operator="greaterThan" stopIfTrue="1">
      <formula>0</formula>
    </cfRule>
  </conditionalFormatting>
  <conditionalFormatting sqref="B218:N218">
    <cfRule type="cellIs" priority="1" dxfId="0" operator="greaterThan" stopIfTrue="1">
      <formula>0</formula>
    </cfRule>
  </conditionalFormatting>
  <printOptions horizontalCentered="1"/>
  <pageMargins left="0.32" right="0.21" top="0.34" bottom="0.44" header="0" footer="0"/>
  <pageSetup horizontalDpi="600" verticalDpi="600" orientation="landscape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9">
    <tabColor rgb="FFC00000"/>
  </sheetPr>
  <dimension ref="A2:N220"/>
  <sheetViews>
    <sheetView tabSelected="1" zoomScale="85" zoomScaleNormal="85" workbookViewId="0" topLeftCell="A1">
      <selection activeCell="B6" sqref="B6:E6"/>
    </sheetView>
  </sheetViews>
  <sheetFormatPr defaultColWidth="13.7109375" defaultRowHeight="12.75"/>
  <cols>
    <col min="1" max="1" width="36.57421875" style="32" customWidth="1"/>
    <col min="2" max="8" width="13.7109375" style="0" customWidth="1"/>
    <col min="9" max="9" width="13.7109375" style="32" customWidth="1"/>
  </cols>
  <sheetData>
    <row r="2" spans="1:13" ht="12.75">
      <c r="A2" s="275" t="s">
        <v>148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3.5" customHeight="1">
      <c r="A3" s="275" t="s">
        <v>69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2.75">
      <c r="A4" s="275" t="s">
        <v>189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s="32" customFormat="1" ht="13.5" thickBot="1">
      <c r="A5"/>
      <c r="B5" s="91" t="s">
        <v>0</v>
      </c>
      <c r="C5"/>
      <c r="D5"/>
      <c r="E5"/>
      <c r="F5"/>
      <c r="G5"/>
      <c r="H5"/>
      <c r="I5" s="86"/>
      <c r="J5"/>
      <c r="K5"/>
      <c r="L5"/>
      <c r="M5"/>
    </row>
    <row r="6" spans="1:14" ht="13.5" thickBot="1">
      <c r="A6"/>
      <c r="B6" s="278" t="s">
        <v>71</v>
      </c>
      <c r="C6" s="279"/>
      <c r="D6" s="279"/>
      <c r="E6" s="279"/>
      <c r="F6" s="296" t="s">
        <v>146</v>
      </c>
      <c r="G6" s="282"/>
      <c r="H6" s="282"/>
      <c r="I6" s="283"/>
      <c r="J6" s="293" t="s">
        <v>147</v>
      </c>
      <c r="K6" s="294"/>
      <c r="L6" s="294"/>
      <c r="M6" s="294"/>
      <c r="N6" s="295"/>
    </row>
    <row r="7" spans="1:14" ht="12.75">
      <c r="A7" s="169" t="s">
        <v>4</v>
      </c>
      <c r="B7" s="51" t="s">
        <v>15</v>
      </c>
      <c r="C7" s="26" t="s">
        <v>16</v>
      </c>
      <c r="D7" s="26" t="s">
        <v>17</v>
      </c>
      <c r="E7" s="52" t="s">
        <v>18</v>
      </c>
      <c r="F7" s="51" t="s">
        <v>19</v>
      </c>
      <c r="G7" s="26" t="s">
        <v>20</v>
      </c>
      <c r="H7" s="26" t="s">
        <v>21</v>
      </c>
      <c r="I7" s="52" t="s">
        <v>22</v>
      </c>
      <c r="J7" s="51" t="s">
        <v>23</v>
      </c>
      <c r="K7" s="26" t="s">
        <v>24</v>
      </c>
      <c r="L7" s="26" t="s">
        <v>25</v>
      </c>
      <c r="M7" s="26" t="s">
        <v>26</v>
      </c>
      <c r="N7" s="52" t="s">
        <v>27</v>
      </c>
    </row>
    <row r="8" spans="1:14" ht="12.75">
      <c r="A8" s="8"/>
      <c r="B8" s="1"/>
      <c r="C8" s="2"/>
      <c r="D8" s="2"/>
      <c r="E8" s="158"/>
      <c r="F8" s="1"/>
      <c r="G8" s="2"/>
      <c r="H8" s="2"/>
      <c r="I8" s="55"/>
      <c r="J8" s="1"/>
      <c r="K8" s="2"/>
      <c r="L8" s="2"/>
      <c r="M8" s="2"/>
      <c r="N8" s="199"/>
    </row>
    <row r="9" spans="1:14" ht="12.75">
      <c r="A9" s="206" t="s">
        <v>8</v>
      </c>
      <c r="B9" s="185">
        <v>788.45</v>
      </c>
      <c r="C9" s="190">
        <v>788.45</v>
      </c>
      <c r="D9" s="190">
        <v>788.45</v>
      </c>
      <c r="E9" s="209">
        <v>788.45</v>
      </c>
      <c r="F9" s="185">
        <v>806.51</v>
      </c>
      <c r="G9" s="190">
        <v>806.51</v>
      </c>
      <c r="H9" s="190">
        <v>806.51</v>
      </c>
      <c r="I9" s="209">
        <v>806.51</v>
      </c>
      <c r="J9" s="185">
        <v>810.77</v>
      </c>
      <c r="K9" s="188">
        <v>810.77</v>
      </c>
      <c r="L9" s="188">
        <v>810.77</v>
      </c>
      <c r="M9" s="190">
        <v>810.77</v>
      </c>
      <c r="N9" s="196">
        <v>810.77</v>
      </c>
    </row>
    <row r="10" spans="1:14" ht="12.75">
      <c r="A10" s="72"/>
      <c r="B10" s="172"/>
      <c r="C10" s="75"/>
      <c r="D10" s="189"/>
      <c r="E10" s="173"/>
      <c r="F10" s="172"/>
      <c r="G10" s="75"/>
      <c r="H10" s="75"/>
      <c r="I10" s="173"/>
      <c r="J10" s="172"/>
      <c r="K10" s="75"/>
      <c r="L10" s="75"/>
      <c r="M10" s="75"/>
      <c r="N10" s="180"/>
    </row>
    <row r="11" spans="1:14" ht="12.75">
      <c r="A11" s="73" t="s">
        <v>11</v>
      </c>
      <c r="B11" s="172">
        <v>0</v>
      </c>
      <c r="C11" s="75">
        <v>0</v>
      </c>
      <c r="D11" s="75">
        <v>0</v>
      </c>
      <c r="E11" s="180">
        <v>0</v>
      </c>
      <c r="F11" s="172">
        <v>0</v>
      </c>
      <c r="G11" s="168">
        <v>0</v>
      </c>
      <c r="H11" s="168">
        <v>0</v>
      </c>
      <c r="I11" s="180">
        <v>0</v>
      </c>
      <c r="J11" s="172">
        <v>0</v>
      </c>
      <c r="K11" s="75">
        <v>0</v>
      </c>
      <c r="L11" s="75">
        <v>0</v>
      </c>
      <c r="M11" s="75">
        <v>0</v>
      </c>
      <c r="N11" s="180">
        <v>0</v>
      </c>
    </row>
    <row r="12" spans="1:14" ht="12.75">
      <c r="A12" s="72"/>
      <c r="B12" s="172"/>
      <c r="C12" s="75"/>
      <c r="D12" s="75"/>
      <c r="E12" s="173"/>
      <c r="F12" s="172"/>
      <c r="G12" s="75"/>
      <c r="H12" s="75"/>
      <c r="I12" s="173"/>
      <c r="J12" s="172"/>
      <c r="K12" s="75"/>
      <c r="L12" s="75"/>
      <c r="M12" s="75"/>
      <c r="N12" s="180"/>
    </row>
    <row r="13" spans="1:14" ht="12.75">
      <c r="A13" s="207" t="s">
        <v>10</v>
      </c>
      <c r="B13" s="233">
        <f>B11+B9</f>
        <v>788.45</v>
      </c>
      <c r="C13" s="234">
        <f aca="true" t="shared" si="0" ref="C13:N13">C11+C9</f>
        <v>788.45</v>
      </c>
      <c r="D13" s="234">
        <f t="shared" si="0"/>
        <v>788.45</v>
      </c>
      <c r="E13" s="235">
        <f t="shared" si="0"/>
        <v>788.45</v>
      </c>
      <c r="F13" s="233">
        <f t="shared" si="0"/>
        <v>806.51</v>
      </c>
      <c r="G13" s="234">
        <f t="shared" si="0"/>
        <v>806.51</v>
      </c>
      <c r="H13" s="234">
        <f t="shared" si="0"/>
        <v>806.51</v>
      </c>
      <c r="I13" s="235">
        <f t="shared" si="0"/>
        <v>806.51</v>
      </c>
      <c r="J13" s="233">
        <f t="shared" si="0"/>
        <v>810.77</v>
      </c>
      <c r="K13" s="234">
        <f t="shared" si="0"/>
        <v>810.77</v>
      </c>
      <c r="L13" s="234">
        <f t="shared" si="0"/>
        <v>810.77</v>
      </c>
      <c r="M13" s="234">
        <f t="shared" si="0"/>
        <v>810.77</v>
      </c>
      <c r="N13" s="236">
        <f t="shared" si="0"/>
        <v>810.77</v>
      </c>
    </row>
    <row r="14" spans="1:14" ht="12.75">
      <c r="A14" s="72"/>
      <c r="B14" s="172"/>
      <c r="C14" s="75"/>
      <c r="D14" s="75"/>
      <c r="E14" s="173"/>
      <c r="F14" s="172"/>
      <c r="G14" s="75"/>
      <c r="H14" s="75"/>
      <c r="I14" s="173"/>
      <c r="J14" s="172"/>
      <c r="K14" s="75"/>
      <c r="L14" s="75"/>
      <c r="M14" s="75"/>
      <c r="N14" s="180"/>
    </row>
    <row r="15" spans="1:14" ht="12.75">
      <c r="A15" s="170" t="s">
        <v>9</v>
      </c>
      <c r="B15" s="183">
        <f aca="true" t="shared" si="1" ref="B15:N15">SUM(B17:B53)</f>
        <v>695.3675199999998</v>
      </c>
      <c r="C15" s="230">
        <f t="shared" si="1"/>
        <v>695.3675199999998</v>
      </c>
      <c r="D15" s="230">
        <f t="shared" si="1"/>
        <v>695.3675199999998</v>
      </c>
      <c r="E15" s="191">
        <f t="shared" si="1"/>
        <v>695.3675199999998</v>
      </c>
      <c r="F15" s="183">
        <f t="shared" si="1"/>
        <v>814.5266199999999</v>
      </c>
      <c r="G15" s="230">
        <f t="shared" si="1"/>
        <v>814.5266199999999</v>
      </c>
      <c r="H15" s="230">
        <f t="shared" si="1"/>
        <v>814.5266199999999</v>
      </c>
      <c r="I15" s="191">
        <f t="shared" si="1"/>
        <v>814.5266199999999</v>
      </c>
      <c r="J15" s="183">
        <f t="shared" si="1"/>
        <v>760.9705199999999</v>
      </c>
      <c r="K15" s="230">
        <f t="shared" si="1"/>
        <v>734.9705199999999</v>
      </c>
      <c r="L15" s="230">
        <f t="shared" si="1"/>
        <v>734.9705199999999</v>
      </c>
      <c r="M15" s="230">
        <f t="shared" si="1"/>
        <v>734.9705199999999</v>
      </c>
      <c r="N15" s="232">
        <f t="shared" si="1"/>
        <v>734.9705199999999</v>
      </c>
    </row>
    <row r="16" spans="1:14" ht="12.75">
      <c r="A16" s="96"/>
      <c r="B16" s="65"/>
      <c r="C16" s="50"/>
      <c r="D16" s="50"/>
      <c r="E16" s="177"/>
      <c r="F16" s="65"/>
      <c r="G16" s="50"/>
      <c r="H16" s="50"/>
      <c r="I16" s="177"/>
      <c r="J16" s="65"/>
      <c r="K16" s="50"/>
      <c r="L16" s="50"/>
      <c r="M16" s="50"/>
      <c r="N16" s="182"/>
    </row>
    <row r="17" spans="1:14" ht="12.75">
      <c r="A17" s="166" t="s">
        <v>105</v>
      </c>
      <c r="B17" s="165">
        <v>0</v>
      </c>
      <c r="C17" s="147">
        <v>0</v>
      </c>
      <c r="D17" s="147">
        <v>0</v>
      </c>
      <c r="E17" s="176">
        <v>0</v>
      </c>
      <c r="F17" s="165">
        <v>0</v>
      </c>
      <c r="G17" s="151">
        <v>0</v>
      </c>
      <c r="H17" s="151">
        <v>0</v>
      </c>
      <c r="I17" s="184">
        <v>0</v>
      </c>
      <c r="J17" s="165">
        <v>0</v>
      </c>
      <c r="K17" s="147">
        <v>0</v>
      </c>
      <c r="L17" s="147">
        <v>0</v>
      </c>
      <c r="M17" s="147">
        <v>0</v>
      </c>
      <c r="N17" s="184">
        <v>0</v>
      </c>
    </row>
    <row r="18" spans="1:14" ht="12.75">
      <c r="A18" s="166" t="s">
        <v>108</v>
      </c>
      <c r="B18" s="165">
        <v>233.97</v>
      </c>
      <c r="C18" s="147">
        <v>233.97</v>
      </c>
      <c r="D18" s="147">
        <v>233.97</v>
      </c>
      <c r="E18" s="176">
        <v>233.97</v>
      </c>
      <c r="F18" s="165">
        <v>233.97</v>
      </c>
      <c r="G18" s="151">
        <v>233.97</v>
      </c>
      <c r="H18" s="151">
        <v>233.97</v>
      </c>
      <c r="I18" s="184">
        <v>233.97</v>
      </c>
      <c r="J18" s="165">
        <v>233.97</v>
      </c>
      <c r="K18" s="147">
        <v>233.97</v>
      </c>
      <c r="L18" s="147">
        <v>233.97</v>
      </c>
      <c r="M18" s="147">
        <v>233.97</v>
      </c>
      <c r="N18" s="184">
        <v>233.97</v>
      </c>
    </row>
    <row r="19" spans="1:14" ht="12.75">
      <c r="A19" s="208" t="s">
        <v>133</v>
      </c>
      <c r="B19" s="165">
        <v>61.6</v>
      </c>
      <c r="C19" s="147">
        <v>61.6</v>
      </c>
      <c r="D19" s="147">
        <v>61.6</v>
      </c>
      <c r="E19" s="176">
        <v>61.6</v>
      </c>
      <c r="F19" s="165">
        <v>61.6</v>
      </c>
      <c r="G19" s="151">
        <v>61.6</v>
      </c>
      <c r="H19" s="151">
        <v>61.6</v>
      </c>
      <c r="I19" s="184">
        <v>61.6</v>
      </c>
      <c r="J19" s="165">
        <v>61.6</v>
      </c>
      <c r="K19" s="147">
        <v>61.6</v>
      </c>
      <c r="L19" s="147">
        <v>61.6</v>
      </c>
      <c r="M19" s="147">
        <v>61.6</v>
      </c>
      <c r="N19" s="184">
        <v>61.6</v>
      </c>
    </row>
    <row r="20" spans="1:14" ht="12.75">
      <c r="A20" s="164" t="s">
        <v>115</v>
      </c>
      <c r="B20" s="165">
        <v>1.53208</v>
      </c>
      <c r="C20" s="147">
        <v>1.53208</v>
      </c>
      <c r="D20" s="147">
        <v>1.53208</v>
      </c>
      <c r="E20" s="176">
        <v>1.53208</v>
      </c>
      <c r="F20" s="165">
        <v>1.53208</v>
      </c>
      <c r="G20" s="151">
        <v>1.53208</v>
      </c>
      <c r="H20" s="151">
        <v>1.53208</v>
      </c>
      <c r="I20" s="184">
        <v>1.53208</v>
      </c>
      <c r="J20" s="165">
        <v>1.53208</v>
      </c>
      <c r="K20" s="147">
        <v>1.53208</v>
      </c>
      <c r="L20" s="147">
        <v>1.53208</v>
      </c>
      <c r="M20" s="147">
        <v>1.53208</v>
      </c>
      <c r="N20" s="184">
        <v>1.53208</v>
      </c>
    </row>
    <row r="21" spans="1:14" ht="12.75">
      <c r="A21" s="166" t="s">
        <v>151</v>
      </c>
      <c r="B21" s="165">
        <v>6</v>
      </c>
      <c r="C21" s="147">
        <v>6</v>
      </c>
      <c r="D21" s="147">
        <v>6</v>
      </c>
      <c r="E21" s="176">
        <v>6</v>
      </c>
      <c r="F21" s="165">
        <v>96.7851</v>
      </c>
      <c r="G21" s="151">
        <v>96.7851</v>
      </c>
      <c r="H21" s="151">
        <v>96.7851</v>
      </c>
      <c r="I21" s="184">
        <v>96.7851</v>
      </c>
      <c r="J21" s="165">
        <v>12.9852</v>
      </c>
      <c r="K21" s="147">
        <v>12.9852</v>
      </c>
      <c r="L21" s="147">
        <v>12.9852</v>
      </c>
      <c r="M21" s="147">
        <v>12.9852</v>
      </c>
      <c r="N21" s="184">
        <v>12.9852</v>
      </c>
    </row>
    <row r="22" spans="1:14" ht="12.75">
      <c r="A22" s="166" t="s">
        <v>110</v>
      </c>
      <c r="B22" s="165">
        <v>9.36</v>
      </c>
      <c r="C22" s="147">
        <v>9.36</v>
      </c>
      <c r="D22" s="147">
        <v>9.36</v>
      </c>
      <c r="E22" s="176">
        <v>9.36</v>
      </c>
      <c r="F22" s="165">
        <v>17.16</v>
      </c>
      <c r="G22" s="151">
        <v>17.16</v>
      </c>
      <c r="H22" s="151">
        <v>17.16</v>
      </c>
      <c r="I22" s="184">
        <v>17.16</v>
      </c>
      <c r="J22" s="165">
        <v>28.08</v>
      </c>
      <c r="K22" s="147">
        <v>28.08</v>
      </c>
      <c r="L22" s="147">
        <v>28.08</v>
      </c>
      <c r="M22" s="147">
        <v>28.08</v>
      </c>
      <c r="N22" s="184">
        <v>28.08</v>
      </c>
    </row>
    <row r="23" spans="1:14" ht="12.75">
      <c r="A23" s="166" t="s">
        <v>134</v>
      </c>
      <c r="B23" s="165">
        <v>15.4</v>
      </c>
      <c r="C23" s="147">
        <v>15.4</v>
      </c>
      <c r="D23" s="147">
        <v>15.4</v>
      </c>
      <c r="E23" s="176">
        <v>15.4</v>
      </c>
      <c r="F23" s="165">
        <v>15.4</v>
      </c>
      <c r="G23" s="151">
        <v>15.4</v>
      </c>
      <c r="H23" s="151">
        <v>15.4</v>
      </c>
      <c r="I23" s="184">
        <v>15.4</v>
      </c>
      <c r="J23" s="165">
        <v>15.4</v>
      </c>
      <c r="K23" s="147">
        <v>15.4</v>
      </c>
      <c r="L23" s="147">
        <v>15.4</v>
      </c>
      <c r="M23" s="147">
        <v>15.4</v>
      </c>
      <c r="N23" s="184">
        <v>15.4</v>
      </c>
    </row>
    <row r="24" spans="1:14" ht="12.75">
      <c r="A24" s="166" t="s">
        <v>153</v>
      </c>
      <c r="B24" s="165">
        <v>2.0001</v>
      </c>
      <c r="C24" s="147">
        <v>2.0001</v>
      </c>
      <c r="D24" s="147">
        <v>2.0001</v>
      </c>
      <c r="E24" s="176">
        <v>2.0001</v>
      </c>
      <c r="F24" s="165">
        <v>2.0001</v>
      </c>
      <c r="G24" s="151">
        <v>2.0001</v>
      </c>
      <c r="H24" s="151">
        <v>2.0001</v>
      </c>
      <c r="I24" s="184">
        <v>2.0001</v>
      </c>
      <c r="J24" s="165">
        <v>2.0001</v>
      </c>
      <c r="K24" s="147">
        <v>2.0001</v>
      </c>
      <c r="L24" s="147">
        <v>2.0001</v>
      </c>
      <c r="M24" s="147">
        <v>2.0001</v>
      </c>
      <c r="N24" s="184">
        <v>2.0001</v>
      </c>
    </row>
    <row r="25" spans="1:14" ht="12.75">
      <c r="A25" s="166" t="s">
        <v>201</v>
      </c>
      <c r="B25" s="165">
        <v>0</v>
      </c>
      <c r="C25" s="147">
        <v>0</v>
      </c>
      <c r="D25" s="147">
        <v>0</v>
      </c>
      <c r="E25" s="176">
        <v>0</v>
      </c>
      <c r="F25" s="165">
        <v>0</v>
      </c>
      <c r="G25" s="151">
        <v>0</v>
      </c>
      <c r="H25" s="151">
        <v>0</v>
      </c>
      <c r="I25" s="184">
        <v>0</v>
      </c>
      <c r="J25" s="165">
        <v>2.34</v>
      </c>
      <c r="K25" s="147">
        <v>2.34</v>
      </c>
      <c r="L25" s="147">
        <v>2.34</v>
      </c>
      <c r="M25" s="147">
        <v>2.34</v>
      </c>
      <c r="N25" s="184">
        <v>2.34</v>
      </c>
    </row>
    <row r="26" spans="1:14" ht="12.75">
      <c r="A26" s="205" t="s">
        <v>144</v>
      </c>
      <c r="B26" s="165">
        <v>5.286</v>
      </c>
      <c r="C26" s="147">
        <v>5.286</v>
      </c>
      <c r="D26" s="147">
        <v>5.286</v>
      </c>
      <c r="E26" s="176">
        <v>5.286</v>
      </c>
      <c r="F26" s="165">
        <v>5.286</v>
      </c>
      <c r="G26" s="151">
        <v>5.286</v>
      </c>
      <c r="H26" s="151">
        <v>5.286</v>
      </c>
      <c r="I26" s="184">
        <v>5.286</v>
      </c>
      <c r="J26" s="165">
        <v>5.286</v>
      </c>
      <c r="K26" s="147">
        <v>5.286</v>
      </c>
      <c r="L26" s="147">
        <v>5.286</v>
      </c>
      <c r="M26" s="147">
        <v>5.286</v>
      </c>
      <c r="N26" s="184">
        <v>5.286</v>
      </c>
    </row>
    <row r="27" spans="1:14" ht="12.75">
      <c r="A27" s="205" t="s">
        <v>200</v>
      </c>
      <c r="B27" s="165">
        <v>1.26873</v>
      </c>
      <c r="C27" s="147">
        <v>1.26873</v>
      </c>
      <c r="D27" s="147">
        <v>1.26873</v>
      </c>
      <c r="E27" s="176">
        <v>1.26873</v>
      </c>
      <c r="F27" s="165">
        <v>1.26873</v>
      </c>
      <c r="G27" s="151">
        <v>1.26873</v>
      </c>
      <c r="H27" s="151">
        <v>1.26873</v>
      </c>
      <c r="I27" s="184">
        <v>1.26873</v>
      </c>
      <c r="J27" s="165">
        <v>1.26873</v>
      </c>
      <c r="K27" s="147">
        <v>1.26873</v>
      </c>
      <c r="L27" s="147">
        <v>1.26873</v>
      </c>
      <c r="M27" s="147">
        <v>1.26873</v>
      </c>
      <c r="N27" s="184">
        <v>1.26873</v>
      </c>
    </row>
    <row r="28" spans="1:14" ht="12.75">
      <c r="A28" s="166" t="s">
        <v>199</v>
      </c>
      <c r="B28" s="165">
        <v>0.83338</v>
      </c>
      <c r="C28" s="147">
        <v>0.83338</v>
      </c>
      <c r="D28" s="147">
        <v>0.83338</v>
      </c>
      <c r="E28" s="176">
        <v>0.83338</v>
      </c>
      <c r="F28" s="165">
        <v>0.83338</v>
      </c>
      <c r="G28" s="151">
        <v>0.83338</v>
      </c>
      <c r="H28" s="151">
        <v>0.83338</v>
      </c>
      <c r="I28" s="184">
        <v>0.83338</v>
      </c>
      <c r="J28" s="165">
        <v>0.83338</v>
      </c>
      <c r="K28" s="147">
        <v>0.83338</v>
      </c>
      <c r="L28" s="147">
        <v>0.83338</v>
      </c>
      <c r="M28" s="147">
        <v>0.83338</v>
      </c>
      <c r="N28" s="184">
        <v>0.83338</v>
      </c>
    </row>
    <row r="29" spans="1:14" ht="12.75">
      <c r="A29" s="166" t="s">
        <v>198</v>
      </c>
      <c r="B29" s="165">
        <v>35.37</v>
      </c>
      <c r="C29" s="147">
        <v>35.37</v>
      </c>
      <c r="D29" s="147">
        <v>35.37</v>
      </c>
      <c r="E29" s="176">
        <v>35.37</v>
      </c>
      <c r="F29" s="165">
        <v>35.97</v>
      </c>
      <c r="G29" s="151">
        <v>35.97</v>
      </c>
      <c r="H29" s="151">
        <v>35.97</v>
      </c>
      <c r="I29" s="184">
        <v>35.97</v>
      </c>
      <c r="J29" s="165">
        <v>36.81</v>
      </c>
      <c r="K29" s="147">
        <v>36.81</v>
      </c>
      <c r="L29" s="147">
        <v>36.81</v>
      </c>
      <c r="M29" s="147">
        <v>36.81</v>
      </c>
      <c r="N29" s="184">
        <v>36.81</v>
      </c>
    </row>
    <row r="30" spans="1:14" ht="12.75">
      <c r="A30" s="166" t="s">
        <v>142</v>
      </c>
      <c r="B30" s="165">
        <v>6.667</v>
      </c>
      <c r="C30" s="147">
        <v>6.667</v>
      </c>
      <c r="D30" s="147">
        <v>6.667</v>
      </c>
      <c r="E30" s="176">
        <v>6.667</v>
      </c>
      <c r="F30" s="165">
        <v>6.667</v>
      </c>
      <c r="G30" s="151">
        <v>6.667</v>
      </c>
      <c r="H30" s="151">
        <v>6.667</v>
      </c>
      <c r="I30" s="184">
        <v>6.667</v>
      </c>
      <c r="J30" s="165">
        <v>6.667</v>
      </c>
      <c r="K30" s="147">
        <v>6.667</v>
      </c>
      <c r="L30" s="147">
        <v>6.667</v>
      </c>
      <c r="M30" s="147">
        <v>6.667</v>
      </c>
      <c r="N30" s="184">
        <v>6.667</v>
      </c>
    </row>
    <row r="31" spans="1:14" ht="12.75">
      <c r="A31" s="164" t="s">
        <v>112</v>
      </c>
      <c r="B31" s="165">
        <v>3.65352</v>
      </c>
      <c r="C31" s="147">
        <v>3.65352</v>
      </c>
      <c r="D31" s="147">
        <v>3.65352</v>
      </c>
      <c r="E31" s="176">
        <v>3.65352</v>
      </c>
      <c r="F31" s="165">
        <v>3.65352</v>
      </c>
      <c r="G31" s="151">
        <v>3.65352</v>
      </c>
      <c r="H31" s="151">
        <v>3.65352</v>
      </c>
      <c r="I31" s="184">
        <v>3.65352</v>
      </c>
      <c r="J31" s="165">
        <v>3.65352</v>
      </c>
      <c r="K31" s="147">
        <v>3.65352</v>
      </c>
      <c r="L31" s="147">
        <v>3.65352</v>
      </c>
      <c r="M31" s="147">
        <v>3.65352</v>
      </c>
      <c r="N31" s="184">
        <v>3.65352</v>
      </c>
    </row>
    <row r="32" spans="1:14" ht="12.75">
      <c r="A32" s="164" t="s">
        <v>109</v>
      </c>
      <c r="B32" s="165">
        <v>51.73098</v>
      </c>
      <c r="C32" s="147">
        <v>51.73098</v>
      </c>
      <c r="D32" s="147">
        <v>51.73098</v>
      </c>
      <c r="E32" s="176">
        <v>51.73098</v>
      </c>
      <c r="F32" s="165">
        <v>70.39098</v>
      </c>
      <c r="G32" s="151">
        <v>70.39098</v>
      </c>
      <c r="H32" s="151">
        <v>70.39098</v>
      </c>
      <c r="I32" s="184">
        <v>70.39098</v>
      </c>
      <c r="J32" s="165">
        <v>86.20578</v>
      </c>
      <c r="K32" s="147">
        <v>86.20578</v>
      </c>
      <c r="L32" s="147">
        <v>86.20578</v>
      </c>
      <c r="M32" s="147">
        <v>86.20578</v>
      </c>
      <c r="N32" s="184">
        <v>86.20578</v>
      </c>
    </row>
    <row r="33" spans="1:14" ht="12.75">
      <c r="A33" s="164" t="s">
        <v>143</v>
      </c>
      <c r="B33" s="165">
        <v>1.14</v>
      </c>
      <c r="C33" s="147">
        <v>1.14</v>
      </c>
      <c r="D33" s="147">
        <v>1.14</v>
      </c>
      <c r="E33" s="176">
        <v>1.14</v>
      </c>
      <c r="F33" s="165">
        <v>2.09</v>
      </c>
      <c r="G33" s="151">
        <v>2.09</v>
      </c>
      <c r="H33" s="151">
        <v>2.09</v>
      </c>
      <c r="I33" s="184">
        <v>2.09</v>
      </c>
      <c r="J33" s="165">
        <v>3.42</v>
      </c>
      <c r="K33" s="147">
        <v>3.42</v>
      </c>
      <c r="L33" s="147">
        <v>3.42</v>
      </c>
      <c r="M33" s="147">
        <v>3.42</v>
      </c>
      <c r="N33" s="184">
        <v>3.42</v>
      </c>
    </row>
    <row r="34" spans="1:14" ht="12.75">
      <c r="A34" s="164" t="s">
        <v>149</v>
      </c>
      <c r="B34" s="165">
        <v>196</v>
      </c>
      <c r="C34" s="147">
        <v>196</v>
      </c>
      <c r="D34" s="147">
        <v>196</v>
      </c>
      <c r="E34" s="176">
        <v>196</v>
      </c>
      <c r="F34" s="165">
        <v>196</v>
      </c>
      <c r="G34" s="151">
        <v>196</v>
      </c>
      <c r="H34" s="151">
        <v>196</v>
      </c>
      <c r="I34" s="184">
        <v>196</v>
      </c>
      <c r="J34" s="165">
        <v>196</v>
      </c>
      <c r="K34" s="147">
        <v>196</v>
      </c>
      <c r="L34" s="147">
        <v>196</v>
      </c>
      <c r="M34" s="147">
        <v>196</v>
      </c>
      <c r="N34" s="184">
        <v>196</v>
      </c>
    </row>
    <row r="35" spans="1:14" ht="12.75">
      <c r="A35" s="164" t="s">
        <v>188</v>
      </c>
      <c r="B35" s="165">
        <v>0</v>
      </c>
      <c r="C35" s="147">
        <v>0</v>
      </c>
      <c r="D35" s="147">
        <v>0</v>
      </c>
      <c r="E35" s="176">
        <v>0</v>
      </c>
      <c r="F35" s="165">
        <v>0</v>
      </c>
      <c r="G35" s="151">
        <v>0</v>
      </c>
      <c r="H35" s="151">
        <v>0</v>
      </c>
      <c r="I35" s="184">
        <v>0</v>
      </c>
      <c r="J35" s="165">
        <v>0</v>
      </c>
      <c r="K35" s="147">
        <v>0</v>
      </c>
      <c r="L35" s="147">
        <v>0</v>
      </c>
      <c r="M35" s="147">
        <v>0</v>
      </c>
      <c r="N35" s="184">
        <v>0</v>
      </c>
    </row>
    <row r="36" spans="1:14" ht="12.75">
      <c r="A36" s="166" t="s">
        <v>145</v>
      </c>
      <c r="B36" s="165">
        <v>0</v>
      </c>
      <c r="C36" s="147">
        <v>0</v>
      </c>
      <c r="D36" s="147">
        <v>0</v>
      </c>
      <c r="E36" s="176">
        <v>0</v>
      </c>
      <c r="F36" s="165">
        <v>0</v>
      </c>
      <c r="G36" s="151">
        <v>0</v>
      </c>
      <c r="H36" s="151">
        <v>0</v>
      </c>
      <c r="I36" s="184">
        <v>0</v>
      </c>
      <c r="J36" s="165">
        <v>0</v>
      </c>
      <c r="K36" s="147">
        <v>0</v>
      </c>
      <c r="L36" s="147">
        <v>0</v>
      </c>
      <c r="M36" s="147">
        <v>0</v>
      </c>
      <c r="N36" s="184">
        <v>0</v>
      </c>
    </row>
    <row r="37" spans="1:14" ht="12.75">
      <c r="A37" s="166" t="s">
        <v>114</v>
      </c>
      <c r="B37" s="165">
        <v>0</v>
      </c>
      <c r="C37" s="147">
        <v>0</v>
      </c>
      <c r="D37" s="147">
        <v>0</v>
      </c>
      <c r="E37" s="176">
        <v>0</v>
      </c>
      <c r="F37" s="165">
        <v>0</v>
      </c>
      <c r="G37" s="151">
        <v>0</v>
      </c>
      <c r="H37" s="151">
        <v>0</v>
      </c>
      <c r="I37" s="184">
        <v>0</v>
      </c>
      <c r="J37" s="165">
        <v>0</v>
      </c>
      <c r="K37" s="147">
        <v>0</v>
      </c>
      <c r="L37" s="147">
        <v>0</v>
      </c>
      <c r="M37" s="147">
        <v>0</v>
      </c>
      <c r="N37" s="184">
        <v>0</v>
      </c>
    </row>
    <row r="38" spans="1:14" ht="12.75">
      <c r="A38" s="166" t="s">
        <v>197</v>
      </c>
      <c r="B38" s="165">
        <v>17.048</v>
      </c>
      <c r="C38" s="147">
        <v>17.048</v>
      </c>
      <c r="D38" s="147">
        <v>17.048</v>
      </c>
      <c r="E38" s="176">
        <v>17.048</v>
      </c>
      <c r="F38" s="165">
        <v>17.048</v>
      </c>
      <c r="G38" s="151">
        <v>17.048</v>
      </c>
      <c r="H38" s="151">
        <v>17.048</v>
      </c>
      <c r="I38" s="184">
        <v>17.048</v>
      </c>
      <c r="J38" s="165">
        <v>17.048</v>
      </c>
      <c r="K38" s="147">
        <v>17.048</v>
      </c>
      <c r="L38" s="147">
        <v>17.048</v>
      </c>
      <c r="M38" s="147">
        <v>17.048</v>
      </c>
      <c r="N38" s="184">
        <v>17.048</v>
      </c>
    </row>
    <row r="39" spans="1:14" ht="12.75">
      <c r="A39" s="166" t="s">
        <v>196</v>
      </c>
      <c r="B39" s="165">
        <v>1.0716</v>
      </c>
      <c r="C39" s="147">
        <v>1.0716</v>
      </c>
      <c r="D39" s="147">
        <v>1.0716</v>
      </c>
      <c r="E39" s="176">
        <v>1.0716</v>
      </c>
      <c r="F39" s="165">
        <v>1.0716</v>
      </c>
      <c r="G39" s="151">
        <v>1.0716</v>
      </c>
      <c r="H39" s="151">
        <v>1.0716</v>
      </c>
      <c r="I39" s="184">
        <v>1.0716</v>
      </c>
      <c r="J39" s="165">
        <v>1.0716</v>
      </c>
      <c r="K39" s="147">
        <v>1.0716</v>
      </c>
      <c r="L39" s="147">
        <v>1.0716</v>
      </c>
      <c r="M39" s="147">
        <v>1.0716</v>
      </c>
      <c r="N39" s="184">
        <v>1.0716</v>
      </c>
    </row>
    <row r="40" spans="1:14" ht="12.75">
      <c r="A40" s="166" t="s">
        <v>195</v>
      </c>
      <c r="B40" s="165">
        <v>0</v>
      </c>
      <c r="C40" s="147">
        <v>0</v>
      </c>
      <c r="D40" s="147">
        <v>0</v>
      </c>
      <c r="E40" s="176">
        <v>0</v>
      </c>
      <c r="F40" s="165">
        <v>0</v>
      </c>
      <c r="G40" s="151">
        <v>0</v>
      </c>
      <c r="H40" s="151">
        <v>0</v>
      </c>
      <c r="I40" s="184">
        <v>0</v>
      </c>
      <c r="J40" s="165">
        <v>0</v>
      </c>
      <c r="K40" s="147">
        <v>0</v>
      </c>
      <c r="L40" s="147">
        <v>0</v>
      </c>
      <c r="M40" s="147">
        <v>0</v>
      </c>
      <c r="N40" s="184">
        <v>0</v>
      </c>
    </row>
    <row r="41" spans="1:14" ht="12.75">
      <c r="A41" s="166" t="s">
        <v>141</v>
      </c>
      <c r="B41" s="165">
        <v>6.667</v>
      </c>
      <c r="C41" s="147">
        <v>6.667</v>
      </c>
      <c r="D41" s="147">
        <v>6.667</v>
      </c>
      <c r="E41" s="176">
        <v>6.667</v>
      </c>
      <c r="F41" s="165">
        <v>6.667</v>
      </c>
      <c r="G41" s="151">
        <v>6.667</v>
      </c>
      <c r="H41" s="151">
        <v>6.667</v>
      </c>
      <c r="I41" s="184">
        <v>6.667</v>
      </c>
      <c r="J41" s="165">
        <v>6.667</v>
      </c>
      <c r="K41" s="147">
        <v>6.667</v>
      </c>
      <c r="L41" s="147">
        <v>6.667</v>
      </c>
      <c r="M41" s="147">
        <v>6.667</v>
      </c>
      <c r="N41" s="184">
        <v>6.667</v>
      </c>
    </row>
    <row r="42" spans="1:14" ht="12.75">
      <c r="A42" s="166" t="s">
        <v>194</v>
      </c>
      <c r="B42" s="165">
        <v>0</v>
      </c>
      <c r="C42" s="147">
        <v>0</v>
      </c>
      <c r="D42" s="147">
        <v>0</v>
      </c>
      <c r="E42" s="176">
        <v>0</v>
      </c>
      <c r="F42" s="165">
        <v>0</v>
      </c>
      <c r="G42" s="151">
        <v>0</v>
      </c>
      <c r="H42" s="151">
        <v>0</v>
      </c>
      <c r="I42" s="184">
        <v>0</v>
      </c>
      <c r="J42" s="165">
        <v>0</v>
      </c>
      <c r="K42" s="147">
        <v>0</v>
      </c>
      <c r="L42" s="147">
        <v>0</v>
      </c>
      <c r="M42" s="147">
        <v>0</v>
      </c>
      <c r="N42" s="184">
        <v>0</v>
      </c>
    </row>
    <row r="43" spans="1:14" ht="12.75">
      <c r="A43" s="166" t="s">
        <v>152</v>
      </c>
      <c r="B43" s="165">
        <v>0</v>
      </c>
      <c r="C43" s="147">
        <v>0</v>
      </c>
      <c r="D43" s="147">
        <v>0</v>
      </c>
      <c r="E43" s="176">
        <v>0</v>
      </c>
      <c r="F43" s="165">
        <v>0</v>
      </c>
      <c r="G43" s="151">
        <v>0</v>
      </c>
      <c r="H43" s="151">
        <v>0</v>
      </c>
      <c r="I43" s="184">
        <v>0</v>
      </c>
      <c r="J43" s="165">
        <v>0</v>
      </c>
      <c r="K43" s="147">
        <v>0</v>
      </c>
      <c r="L43" s="147">
        <v>0</v>
      </c>
      <c r="M43" s="147">
        <v>0</v>
      </c>
      <c r="N43" s="184">
        <v>0</v>
      </c>
    </row>
    <row r="44" spans="1:14" ht="12.75">
      <c r="A44" s="166" t="s">
        <v>193</v>
      </c>
      <c r="B44" s="165">
        <v>26</v>
      </c>
      <c r="C44" s="147">
        <v>26</v>
      </c>
      <c r="D44" s="147">
        <v>26</v>
      </c>
      <c r="E44" s="176">
        <v>26</v>
      </c>
      <c r="F44" s="165">
        <v>26</v>
      </c>
      <c r="G44" s="151">
        <v>26</v>
      </c>
      <c r="H44" s="151">
        <v>26</v>
      </c>
      <c r="I44" s="184">
        <v>26</v>
      </c>
      <c r="J44" s="165">
        <v>26</v>
      </c>
      <c r="K44" s="147">
        <v>0</v>
      </c>
      <c r="L44" s="147">
        <v>0</v>
      </c>
      <c r="M44" s="147">
        <v>0</v>
      </c>
      <c r="N44" s="184">
        <v>0</v>
      </c>
    </row>
    <row r="45" spans="1:14" ht="12.75">
      <c r="A45" s="164" t="s">
        <v>107</v>
      </c>
      <c r="B45" s="165">
        <v>0</v>
      </c>
      <c r="C45" s="147">
        <v>0</v>
      </c>
      <c r="D45" s="147">
        <v>0</v>
      </c>
      <c r="E45" s="176">
        <v>0</v>
      </c>
      <c r="F45" s="165">
        <v>0</v>
      </c>
      <c r="G45" s="151">
        <v>0</v>
      </c>
      <c r="H45" s="151">
        <v>0</v>
      </c>
      <c r="I45" s="184">
        <v>0</v>
      </c>
      <c r="J45" s="165">
        <v>0</v>
      </c>
      <c r="K45" s="147">
        <v>0</v>
      </c>
      <c r="L45" s="147">
        <v>0</v>
      </c>
      <c r="M45" s="147">
        <v>0</v>
      </c>
      <c r="N45" s="184">
        <v>0</v>
      </c>
    </row>
    <row r="46" spans="1:14" ht="12.75">
      <c r="A46" s="164" t="s">
        <v>111</v>
      </c>
      <c r="B46" s="165">
        <v>0</v>
      </c>
      <c r="C46" s="147">
        <v>0</v>
      </c>
      <c r="D46" s="147">
        <v>0</v>
      </c>
      <c r="E46" s="176">
        <v>0</v>
      </c>
      <c r="F46" s="165">
        <v>0</v>
      </c>
      <c r="G46" s="151">
        <v>0</v>
      </c>
      <c r="H46" s="151">
        <v>0</v>
      </c>
      <c r="I46" s="184">
        <v>0</v>
      </c>
      <c r="J46" s="165">
        <v>0</v>
      </c>
      <c r="K46" s="147">
        <v>0</v>
      </c>
      <c r="L46" s="147">
        <v>0</v>
      </c>
      <c r="M46" s="147">
        <v>0</v>
      </c>
      <c r="N46" s="184">
        <v>0</v>
      </c>
    </row>
    <row r="47" spans="1:14" ht="12.75">
      <c r="A47" s="166" t="s">
        <v>106</v>
      </c>
      <c r="B47" s="165">
        <v>2.184</v>
      </c>
      <c r="C47" s="147">
        <v>2.184</v>
      </c>
      <c r="D47" s="147">
        <v>2.184</v>
      </c>
      <c r="E47" s="176">
        <v>2.184</v>
      </c>
      <c r="F47" s="165">
        <v>2.548</v>
      </c>
      <c r="G47" s="151">
        <v>2.548</v>
      </c>
      <c r="H47" s="151">
        <v>2.548</v>
      </c>
      <c r="I47" s="184">
        <v>2.548</v>
      </c>
      <c r="J47" s="165">
        <v>1.547</v>
      </c>
      <c r="K47" s="147">
        <v>1.547</v>
      </c>
      <c r="L47" s="147">
        <v>1.547</v>
      </c>
      <c r="M47" s="147">
        <v>1.547</v>
      </c>
      <c r="N47" s="184">
        <v>1.547</v>
      </c>
    </row>
    <row r="48" spans="1:14" ht="12.75">
      <c r="A48" s="164" t="s">
        <v>113</v>
      </c>
      <c r="B48" s="165">
        <v>1.02168</v>
      </c>
      <c r="C48" s="147">
        <v>1.02168</v>
      </c>
      <c r="D48" s="147">
        <v>1.02168</v>
      </c>
      <c r="E48" s="176">
        <v>1.02168</v>
      </c>
      <c r="F48" s="165">
        <v>1.02168</v>
      </c>
      <c r="G48" s="151">
        <v>1.02168</v>
      </c>
      <c r="H48" s="151">
        <v>1.02168</v>
      </c>
      <c r="I48" s="184">
        <v>1.02168</v>
      </c>
      <c r="J48" s="165">
        <v>1.02168</v>
      </c>
      <c r="K48" s="147">
        <v>1.02168</v>
      </c>
      <c r="L48" s="147">
        <v>1.02168</v>
      </c>
      <c r="M48" s="147">
        <v>1.02168</v>
      </c>
      <c r="N48" s="184">
        <v>1.02168</v>
      </c>
    </row>
    <row r="49" spans="1:14" ht="12.75">
      <c r="A49" s="166" t="s">
        <v>192</v>
      </c>
      <c r="B49" s="165">
        <v>7.93373</v>
      </c>
      <c r="C49" s="147">
        <v>7.93373</v>
      </c>
      <c r="D49" s="147">
        <v>7.93373</v>
      </c>
      <c r="E49" s="176">
        <v>7.93373</v>
      </c>
      <c r="F49" s="165">
        <v>7.93373</v>
      </c>
      <c r="G49" s="151">
        <v>7.93373</v>
      </c>
      <c r="H49" s="151">
        <v>7.93373</v>
      </c>
      <c r="I49" s="184">
        <v>7.93373</v>
      </c>
      <c r="J49" s="165">
        <v>7.93373</v>
      </c>
      <c r="K49" s="147">
        <v>7.93373</v>
      </c>
      <c r="L49" s="147">
        <v>7.93373</v>
      </c>
      <c r="M49" s="147">
        <v>7.93373</v>
      </c>
      <c r="N49" s="184">
        <v>7.93373</v>
      </c>
    </row>
    <row r="50" spans="1:14" ht="12.75">
      <c r="A50" s="166" t="s">
        <v>191</v>
      </c>
      <c r="B50" s="165">
        <v>0</v>
      </c>
      <c r="C50" s="147">
        <v>0</v>
      </c>
      <c r="D50" s="147">
        <v>0</v>
      </c>
      <c r="E50" s="176">
        <v>0</v>
      </c>
      <c r="F50" s="165">
        <v>0</v>
      </c>
      <c r="G50" s="151">
        <v>0</v>
      </c>
      <c r="H50" s="151">
        <v>0</v>
      </c>
      <c r="I50" s="184">
        <v>0</v>
      </c>
      <c r="J50" s="165">
        <v>0</v>
      </c>
      <c r="K50" s="147">
        <v>0</v>
      </c>
      <c r="L50" s="147">
        <v>0</v>
      </c>
      <c r="M50" s="147">
        <v>0</v>
      </c>
      <c r="N50" s="184">
        <v>0</v>
      </c>
    </row>
    <row r="51" spans="1:14" ht="12.75">
      <c r="A51" s="164" t="s">
        <v>190</v>
      </c>
      <c r="B51" s="165">
        <v>0.18801</v>
      </c>
      <c r="C51" s="147">
        <v>0.18801</v>
      </c>
      <c r="D51" s="147">
        <v>0.18801</v>
      </c>
      <c r="E51" s="176">
        <v>0.18801</v>
      </c>
      <c r="F51" s="165">
        <v>0.18801</v>
      </c>
      <c r="G51" s="151">
        <v>0.18801</v>
      </c>
      <c r="H51" s="151">
        <v>0.18801</v>
      </c>
      <c r="I51" s="184">
        <v>0.18801</v>
      </c>
      <c r="J51" s="165">
        <v>0.18801</v>
      </c>
      <c r="K51" s="147">
        <v>0.18801</v>
      </c>
      <c r="L51" s="147">
        <v>0.18801</v>
      </c>
      <c r="M51" s="147">
        <v>0.18801</v>
      </c>
      <c r="N51" s="184">
        <v>0.18801</v>
      </c>
    </row>
    <row r="52" spans="1:14" ht="12.75">
      <c r="A52" s="164" t="s">
        <v>150</v>
      </c>
      <c r="B52" s="165">
        <v>0.553</v>
      </c>
      <c r="C52" s="147">
        <v>0.553</v>
      </c>
      <c r="D52" s="147">
        <v>0.553</v>
      </c>
      <c r="E52" s="176">
        <v>0.553</v>
      </c>
      <c r="F52" s="165">
        <v>0.553</v>
      </c>
      <c r="G52" s="151">
        <v>0.553</v>
      </c>
      <c r="H52" s="151">
        <v>0.553</v>
      </c>
      <c r="I52" s="184">
        <v>0.553</v>
      </c>
      <c r="J52" s="165">
        <v>0.553</v>
      </c>
      <c r="K52" s="147">
        <v>0.553</v>
      </c>
      <c r="L52" s="147">
        <v>0.553</v>
      </c>
      <c r="M52" s="147">
        <v>0.553</v>
      </c>
      <c r="N52" s="184">
        <v>0.553</v>
      </c>
    </row>
    <row r="53" spans="1:14" ht="13.5" thickBot="1">
      <c r="A53" s="245" t="s">
        <v>154</v>
      </c>
      <c r="B53" s="246">
        <v>0.88871</v>
      </c>
      <c r="C53" s="247">
        <v>0.88871</v>
      </c>
      <c r="D53" s="247">
        <v>0.88871</v>
      </c>
      <c r="E53" s="248">
        <v>0.88871</v>
      </c>
      <c r="F53" s="246">
        <v>0.88871</v>
      </c>
      <c r="G53" s="249">
        <v>0.88871</v>
      </c>
      <c r="H53" s="249">
        <v>0.88871</v>
      </c>
      <c r="I53" s="250">
        <v>0.88871</v>
      </c>
      <c r="J53" s="246">
        <v>0.88871</v>
      </c>
      <c r="K53" s="247">
        <v>0.88871</v>
      </c>
      <c r="L53" s="247">
        <v>0.88871</v>
      </c>
      <c r="M53" s="247">
        <v>0.88871</v>
      </c>
      <c r="N53" s="250">
        <v>0.88871</v>
      </c>
    </row>
    <row r="54" spans="2:14" ht="13.5" thickBo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32"/>
    </row>
    <row r="55" spans="1:14" ht="26.25" thickBot="1">
      <c r="A55" s="178" t="s">
        <v>6</v>
      </c>
      <c r="B55" s="197">
        <f>IF((B15-B13)&gt;=0,0,IF((B15-B13)&lt;=0,-(B15-B13)))</f>
        <v>93.08248000000026</v>
      </c>
      <c r="C55" s="197">
        <f aca="true" t="shared" si="2" ref="C55:N55">IF((C15-C13)&gt;=0,0,IF((C15-C13)&lt;=0,-(C15-C13)))</f>
        <v>93.08248000000026</v>
      </c>
      <c r="D55" s="197">
        <f t="shared" si="2"/>
        <v>93.08248000000026</v>
      </c>
      <c r="E55" s="197">
        <f t="shared" si="2"/>
        <v>93.08248000000026</v>
      </c>
      <c r="F55" s="197">
        <f t="shared" si="2"/>
        <v>0</v>
      </c>
      <c r="G55" s="197">
        <f t="shared" si="2"/>
        <v>0</v>
      </c>
      <c r="H55" s="197">
        <f t="shared" si="2"/>
        <v>0</v>
      </c>
      <c r="I55" s="197">
        <f t="shared" si="2"/>
        <v>0</v>
      </c>
      <c r="J55" s="197">
        <f t="shared" si="2"/>
        <v>49.79948000000013</v>
      </c>
      <c r="K55" s="197">
        <f t="shared" si="2"/>
        <v>75.79948000000013</v>
      </c>
      <c r="L55" s="197">
        <f t="shared" si="2"/>
        <v>75.79948000000013</v>
      </c>
      <c r="M55" s="197">
        <f t="shared" si="2"/>
        <v>75.79948000000013</v>
      </c>
      <c r="N55" s="258">
        <f t="shared" si="2"/>
        <v>75.79948000000013</v>
      </c>
    </row>
    <row r="56" spans="1:14" ht="13.5" thickBot="1">
      <c r="A56" s="148"/>
      <c r="B56" s="251"/>
      <c r="C56" s="251"/>
      <c r="D56" s="251"/>
      <c r="E56" s="251"/>
      <c r="F56" s="251"/>
      <c r="G56" s="251"/>
      <c r="H56" s="251"/>
      <c r="I56" s="149"/>
      <c r="J56" s="251"/>
      <c r="K56" s="251"/>
      <c r="L56" s="251"/>
      <c r="M56" s="251"/>
      <c r="N56" s="149"/>
    </row>
    <row r="57" spans="1:14" ht="13.5" thickBot="1">
      <c r="A57" s="259" t="s">
        <v>202</v>
      </c>
      <c r="B57" s="256">
        <f>IF((B15-B13)&gt;=0,(B15-B13),IF((B15-B13)&lt;=0,0))</f>
        <v>0</v>
      </c>
      <c r="C57" s="6">
        <f aca="true" t="shared" si="3" ref="C57:N57">IF((C15-C13)&gt;=0,(C15-C13),IF((C15-C13)&lt;=0,0))</f>
        <v>0</v>
      </c>
      <c r="D57" s="6">
        <f t="shared" si="3"/>
        <v>0</v>
      </c>
      <c r="E57" s="254">
        <f t="shared" si="3"/>
        <v>0</v>
      </c>
      <c r="F57" s="256">
        <f t="shared" si="3"/>
        <v>8.016619999999875</v>
      </c>
      <c r="G57" s="6">
        <f t="shared" si="3"/>
        <v>8.016619999999875</v>
      </c>
      <c r="H57" s="6">
        <f t="shared" si="3"/>
        <v>8.016619999999875</v>
      </c>
      <c r="I57" s="254">
        <f t="shared" si="3"/>
        <v>8.016619999999875</v>
      </c>
      <c r="J57" s="255">
        <f t="shared" si="3"/>
        <v>0</v>
      </c>
      <c r="K57" s="6">
        <f t="shared" si="3"/>
        <v>0</v>
      </c>
      <c r="L57" s="6">
        <f t="shared" si="3"/>
        <v>0</v>
      </c>
      <c r="M57" s="6">
        <f t="shared" si="3"/>
        <v>0</v>
      </c>
      <c r="N57" s="254">
        <f t="shared" si="3"/>
        <v>0</v>
      </c>
    </row>
    <row r="58" spans="1:14" ht="13.5" thickBot="1">
      <c r="A58" s="252"/>
      <c r="B58" s="253"/>
      <c r="C58" s="253"/>
      <c r="D58" s="253"/>
      <c r="E58" s="253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3.5" thickBot="1">
      <c r="A59" s="11"/>
      <c r="B59" s="287" t="s">
        <v>75</v>
      </c>
      <c r="C59" s="288"/>
      <c r="D59" s="288"/>
      <c r="E59" s="289"/>
      <c r="F59" s="296" t="s">
        <v>76</v>
      </c>
      <c r="G59" s="297"/>
      <c r="H59" s="297"/>
      <c r="I59" s="297"/>
      <c r="J59" s="293" t="s">
        <v>77</v>
      </c>
      <c r="K59" s="294"/>
      <c r="L59" s="294"/>
      <c r="M59" s="294"/>
      <c r="N59" s="295"/>
    </row>
    <row r="60" spans="1:14" ht="12.75">
      <c r="A60" s="169" t="s">
        <v>4</v>
      </c>
      <c r="B60" s="51" t="s">
        <v>28</v>
      </c>
      <c r="C60" s="26" t="s">
        <v>29</v>
      </c>
      <c r="D60" s="26" t="s">
        <v>30</v>
      </c>
      <c r="E60" s="52" t="s">
        <v>31</v>
      </c>
      <c r="F60" s="51" t="s">
        <v>32</v>
      </c>
      <c r="G60" s="26" t="s">
        <v>33</v>
      </c>
      <c r="H60" s="26" t="s">
        <v>34</v>
      </c>
      <c r="I60" s="52" t="s">
        <v>35</v>
      </c>
      <c r="J60" s="51" t="s">
        <v>36</v>
      </c>
      <c r="K60" s="26" t="s">
        <v>37</v>
      </c>
      <c r="L60" s="26" t="s">
        <v>38</v>
      </c>
      <c r="M60" s="26" t="s">
        <v>39</v>
      </c>
      <c r="N60" s="52" t="s">
        <v>40</v>
      </c>
    </row>
    <row r="61" spans="1:14" ht="12.75">
      <c r="A61" s="8"/>
      <c r="B61" s="1"/>
      <c r="C61" s="2"/>
      <c r="D61" s="2"/>
      <c r="E61" s="158"/>
      <c r="F61" s="1"/>
      <c r="G61" s="167"/>
      <c r="H61" s="2"/>
      <c r="I61" s="55"/>
      <c r="J61" s="1"/>
      <c r="K61" s="167"/>
      <c r="L61" s="2"/>
      <c r="M61" s="20"/>
      <c r="N61" s="158"/>
    </row>
    <row r="62" spans="1:14" ht="12.75">
      <c r="A62" s="77" t="s">
        <v>8</v>
      </c>
      <c r="B62" s="171">
        <v>807.26</v>
      </c>
      <c r="C62" s="78">
        <v>807.26</v>
      </c>
      <c r="D62" s="78">
        <v>807.26</v>
      </c>
      <c r="E62" s="159">
        <v>807.26</v>
      </c>
      <c r="F62" s="171">
        <v>804.72</v>
      </c>
      <c r="G62" s="186">
        <v>804.72</v>
      </c>
      <c r="H62" s="78">
        <v>804.72</v>
      </c>
      <c r="I62" s="159">
        <v>804.72</v>
      </c>
      <c r="J62" s="171">
        <v>828.4</v>
      </c>
      <c r="K62" s="186">
        <v>828.4</v>
      </c>
      <c r="L62" s="78">
        <v>828.4</v>
      </c>
      <c r="M62" s="78">
        <v>828.4</v>
      </c>
      <c r="N62" s="159">
        <v>828.4</v>
      </c>
    </row>
    <row r="63" spans="1:14" ht="12.75">
      <c r="A63" s="72"/>
      <c r="B63" s="172"/>
      <c r="C63" s="75"/>
      <c r="D63" s="75"/>
      <c r="E63" s="173"/>
      <c r="F63" s="172"/>
      <c r="G63" s="168"/>
      <c r="H63" s="75"/>
      <c r="I63" s="173"/>
      <c r="J63" s="172"/>
      <c r="K63" s="168"/>
      <c r="L63" s="75"/>
      <c r="M63" s="75"/>
      <c r="N63" s="173"/>
    </row>
    <row r="64" spans="1:14" ht="12.75">
      <c r="A64" s="73" t="s">
        <v>11</v>
      </c>
      <c r="B64" s="172">
        <f>B65</f>
        <v>0</v>
      </c>
      <c r="C64" s="75">
        <f aca="true" t="shared" si="4" ref="C64:N64">C65</f>
        <v>0</v>
      </c>
      <c r="D64" s="75">
        <f t="shared" si="4"/>
        <v>0</v>
      </c>
      <c r="E64" s="173">
        <f t="shared" si="4"/>
        <v>0</v>
      </c>
      <c r="F64" s="172">
        <f t="shared" si="4"/>
        <v>0</v>
      </c>
      <c r="G64" s="168">
        <f t="shared" si="4"/>
        <v>0</v>
      </c>
      <c r="H64" s="75">
        <f t="shared" si="4"/>
        <v>0</v>
      </c>
      <c r="I64" s="173">
        <f t="shared" si="4"/>
        <v>0</v>
      </c>
      <c r="J64" s="172">
        <f t="shared" si="4"/>
        <v>0</v>
      </c>
      <c r="K64" s="168">
        <f t="shared" si="4"/>
        <v>0</v>
      </c>
      <c r="L64" s="75">
        <f t="shared" si="4"/>
        <v>0</v>
      </c>
      <c r="M64" s="75">
        <f t="shared" si="4"/>
        <v>0</v>
      </c>
      <c r="N64" s="173">
        <f t="shared" si="4"/>
        <v>0</v>
      </c>
    </row>
    <row r="65" spans="1:14" ht="12.75">
      <c r="A65" s="204"/>
      <c r="B65" s="174"/>
      <c r="C65" s="25"/>
      <c r="D65" s="25"/>
      <c r="E65" s="175"/>
      <c r="F65" s="174"/>
      <c r="G65" s="200"/>
      <c r="H65" s="25"/>
      <c r="I65" s="175"/>
      <c r="J65" s="174"/>
      <c r="K65" s="200"/>
      <c r="L65" s="25"/>
      <c r="M65" s="25"/>
      <c r="N65" s="175"/>
    </row>
    <row r="66" spans="1:14" ht="12.75">
      <c r="A66" s="72"/>
      <c r="B66" s="172" t="s">
        <v>0</v>
      </c>
      <c r="C66" s="75"/>
      <c r="D66" s="75"/>
      <c r="E66" s="173"/>
      <c r="F66" s="172"/>
      <c r="G66" s="168"/>
      <c r="H66" s="75"/>
      <c r="I66" s="173"/>
      <c r="J66" s="172"/>
      <c r="K66" s="168"/>
      <c r="L66" s="75"/>
      <c r="M66" s="75"/>
      <c r="N66" s="173"/>
    </row>
    <row r="67" spans="1:14" ht="12.75">
      <c r="A67" s="77" t="s">
        <v>10</v>
      </c>
      <c r="B67" s="179">
        <f>B64+B62</f>
        <v>807.26</v>
      </c>
      <c r="C67" s="78">
        <f aca="true" t="shared" si="5" ref="C67:M67">C64+C62</f>
        <v>807.26</v>
      </c>
      <c r="D67" s="78">
        <f t="shared" si="5"/>
        <v>807.26</v>
      </c>
      <c r="E67" s="159">
        <f t="shared" si="5"/>
        <v>807.26</v>
      </c>
      <c r="F67" s="179">
        <f t="shared" si="5"/>
        <v>804.72</v>
      </c>
      <c r="G67" s="186">
        <f t="shared" si="5"/>
        <v>804.72</v>
      </c>
      <c r="H67" s="78">
        <f t="shared" si="5"/>
        <v>804.72</v>
      </c>
      <c r="I67" s="159">
        <f t="shared" si="5"/>
        <v>804.72</v>
      </c>
      <c r="J67" s="179">
        <f t="shared" si="5"/>
        <v>828.4</v>
      </c>
      <c r="K67" s="186">
        <f>K64+K62</f>
        <v>828.4</v>
      </c>
      <c r="L67" s="78">
        <f t="shared" si="5"/>
        <v>828.4</v>
      </c>
      <c r="M67" s="78">
        <f t="shared" si="5"/>
        <v>828.4</v>
      </c>
      <c r="N67" s="159">
        <f>N64+N62</f>
        <v>828.4</v>
      </c>
    </row>
    <row r="68" spans="1:14" ht="12.75">
      <c r="A68" s="72"/>
      <c r="B68" s="172"/>
      <c r="C68" s="75"/>
      <c r="D68" s="75"/>
      <c r="E68" s="173"/>
      <c r="F68" s="172"/>
      <c r="G68" s="168"/>
      <c r="H68" s="75"/>
      <c r="I68" s="173"/>
      <c r="J68" s="172"/>
      <c r="K68" s="168"/>
      <c r="L68" s="75"/>
      <c r="M68" s="75"/>
      <c r="N68" s="173"/>
    </row>
    <row r="69" spans="1:14" ht="12.75">
      <c r="A69" s="170" t="s">
        <v>9</v>
      </c>
      <c r="B69" s="183">
        <f aca="true" t="shared" si="6" ref="B69:N69">SUM(B71:B107)</f>
        <v>766.0735199999998</v>
      </c>
      <c r="C69" s="230">
        <f t="shared" si="6"/>
        <v>766.0735199999998</v>
      </c>
      <c r="D69" s="230">
        <f t="shared" si="6"/>
        <v>766.0735199999998</v>
      </c>
      <c r="E69" s="191">
        <f t="shared" si="6"/>
        <v>766.0735199999998</v>
      </c>
      <c r="F69" s="183">
        <f t="shared" si="6"/>
        <v>757.4493699999998</v>
      </c>
      <c r="G69" s="201">
        <f t="shared" si="6"/>
        <v>757.4493699999998</v>
      </c>
      <c r="H69" s="230">
        <f t="shared" si="6"/>
        <v>757.4493699999998</v>
      </c>
      <c r="I69" s="191">
        <f t="shared" si="6"/>
        <v>757.4493699999998</v>
      </c>
      <c r="J69" s="183">
        <f t="shared" si="6"/>
        <v>801.0094699999997</v>
      </c>
      <c r="K69" s="201">
        <f t="shared" si="6"/>
        <v>801.0094699999997</v>
      </c>
      <c r="L69" s="230">
        <f t="shared" si="6"/>
        <v>801.0094699999997</v>
      </c>
      <c r="M69" s="230">
        <f t="shared" si="6"/>
        <v>801.0094699999997</v>
      </c>
      <c r="N69" s="191">
        <f t="shared" si="6"/>
        <v>801.0094699999997</v>
      </c>
    </row>
    <row r="70" spans="1:14" ht="12.75">
      <c r="A70" s="96"/>
      <c r="B70" s="65"/>
      <c r="C70" s="50"/>
      <c r="D70" s="50"/>
      <c r="E70" s="177"/>
      <c r="F70" s="65"/>
      <c r="G70" s="181"/>
      <c r="H70" s="50"/>
      <c r="I70" s="177"/>
      <c r="J70" s="65"/>
      <c r="K70" s="181"/>
      <c r="L70" s="50"/>
      <c r="M70" s="50"/>
      <c r="N70" s="177"/>
    </row>
    <row r="71" spans="1:14" ht="12.75">
      <c r="A71" s="166" t="s">
        <v>105</v>
      </c>
      <c r="B71" s="165">
        <v>0</v>
      </c>
      <c r="C71" s="147">
        <v>0</v>
      </c>
      <c r="D71" s="147">
        <v>0</v>
      </c>
      <c r="E71" s="176">
        <v>0</v>
      </c>
      <c r="F71" s="165">
        <v>0</v>
      </c>
      <c r="G71" s="151">
        <v>0</v>
      </c>
      <c r="H71" s="147">
        <v>0</v>
      </c>
      <c r="I71" s="176">
        <v>0</v>
      </c>
      <c r="J71" s="165">
        <v>11.931799999999999</v>
      </c>
      <c r="K71" s="151">
        <v>11.931799999999999</v>
      </c>
      <c r="L71" s="147">
        <v>11.931799999999999</v>
      </c>
      <c r="M71" s="147">
        <v>11.931799999999999</v>
      </c>
      <c r="N71" s="176">
        <v>11.931799999999999</v>
      </c>
    </row>
    <row r="72" spans="1:14" ht="12.75">
      <c r="A72" s="166" t="s">
        <v>108</v>
      </c>
      <c r="B72" s="165">
        <v>233.97</v>
      </c>
      <c r="C72" s="147">
        <v>233.97</v>
      </c>
      <c r="D72" s="147">
        <v>233.97</v>
      </c>
      <c r="E72" s="176">
        <v>233.97</v>
      </c>
      <c r="F72" s="165">
        <v>233.97</v>
      </c>
      <c r="G72" s="151">
        <v>233.97</v>
      </c>
      <c r="H72" s="151">
        <v>233.97</v>
      </c>
      <c r="I72" s="184">
        <v>233.97</v>
      </c>
      <c r="J72" s="165">
        <v>233.97</v>
      </c>
      <c r="K72" s="147">
        <v>233.97</v>
      </c>
      <c r="L72" s="147">
        <v>233.97</v>
      </c>
      <c r="M72" s="147">
        <v>233.97</v>
      </c>
      <c r="N72" s="184">
        <v>233.97</v>
      </c>
    </row>
    <row r="73" spans="1:14" ht="12.75">
      <c r="A73" s="208" t="s">
        <v>133</v>
      </c>
      <c r="B73" s="165">
        <v>61.6</v>
      </c>
      <c r="C73" s="147">
        <v>61.6</v>
      </c>
      <c r="D73" s="147">
        <v>61.6</v>
      </c>
      <c r="E73" s="176">
        <v>61.6</v>
      </c>
      <c r="F73" s="165">
        <v>61.6</v>
      </c>
      <c r="G73" s="151">
        <v>61.6</v>
      </c>
      <c r="H73" s="147">
        <v>61.6</v>
      </c>
      <c r="I73" s="176">
        <v>61.6</v>
      </c>
      <c r="J73" s="165">
        <v>61.6</v>
      </c>
      <c r="K73" s="151">
        <v>61.6</v>
      </c>
      <c r="L73" s="147">
        <v>61.6</v>
      </c>
      <c r="M73" s="147">
        <v>61.6</v>
      </c>
      <c r="N73" s="176">
        <v>61.6</v>
      </c>
    </row>
    <row r="74" spans="1:14" ht="12.75">
      <c r="A74" s="164" t="s">
        <v>115</v>
      </c>
      <c r="B74" s="165">
        <v>1.53208</v>
      </c>
      <c r="C74" s="147">
        <v>1.53208</v>
      </c>
      <c r="D74" s="147">
        <v>1.53208</v>
      </c>
      <c r="E74" s="176">
        <v>1.53208</v>
      </c>
      <c r="F74" s="165">
        <v>1.53208</v>
      </c>
      <c r="G74" s="151">
        <v>1.53208</v>
      </c>
      <c r="H74" s="151">
        <v>1.53208</v>
      </c>
      <c r="I74" s="184">
        <v>1.53208</v>
      </c>
      <c r="J74" s="165">
        <v>1.53208</v>
      </c>
      <c r="K74" s="147">
        <v>1.53208</v>
      </c>
      <c r="L74" s="147">
        <v>1.53208</v>
      </c>
      <c r="M74" s="147">
        <v>1.53208</v>
      </c>
      <c r="N74" s="184">
        <v>1.53208</v>
      </c>
    </row>
    <row r="75" spans="1:14" ht="12.75">
      <c r="A75" s="166" t="s">
        <v>151</v>
      </c>
      <c r="B75" s="165">
        <v>23</v>
      </c>
      <c r="C75" s="147">
        <v>23</v>
      </c>
      <c r="D75" s="147">
        <v>23</v>
      </c>
      <c r="E75" s="176">
        <v>23</v>
      </c>
      <c r="F75" s="165">
        <v>17.1908</v>
      </c>
      <c r="G75" s="151">
        <v>17.1908</v>
      </c>
      <c r="H75" s="147">
        <v>17.1908</v>
      </c>
      <c r="I75" s="176">
        <v>17.1908</v>
      </c>
      <c r="J75" s="165">
        <v>24.3805</v>
      </c>
      <c r="K75" s="151">
        <v>24.3805</v>
      </c>
      <c r="L75" s="147">
        <v>24.3805</v>
      </c>
      <c r="M75" s="147">
        <v>24.3805</v>
      </c>
      <c r="N75" s="176">
        <v>24.3805</v>
      </c>
    </row>
    <row r="76" spans="1:14" ht="12.75">
      <c r="A76" s="166" t="s">
        <v>110</v>
      </c>
      <c r="B76" s="165">
        <v>35.88</v>
      </c>
      <c r="C76" s="147">
        <v>35.88</v>
      </c>
      <c r="D76" s="147">
        <v>35.88</v>
      </c>
      <c r="E76" s="176">
        <v>35.88</v>
      </c>
      <c r="F76" s="165">
        <v>34.32</v>
      </c>
      <c r="G76" s="151">
        <v>34.32</v>
      </c>
      <c r="H76" s="147">
        <v>34.32</v>
      </c>
      <c r="I76" s="176">
        <v>34.32</v>
      </c>
      <c r="J76" s="165">
        <v>38.0336</v>
      </c>
      <c r="K76" s="151">
        <v>38.0336</v>
      </c>
      <c r="L76" s="147">
        <v>38.0336</v>
      </c>
      <c r="M76" s="147">
        <v>38.0336</v>
      </c>
      <c r="N76" s="176">
        <v>38.0336</v>
      </c>
    </row>
    <row r="77" spans="1:14" ht="12.75">
      <c r="A77" s="166" t="s">
        <v>134</v>
      </c>
      <c r="B77" s="165">
        <v>15.4</v>
      </c>
      <c r="C77" s="147">
        <v>15.4</v>
      </c>
      <c r="D77" s="147">
        <v>15.4</v>
      </c>
      <c r="E77" s="176">
        <v>15.4</v>
      </c>
      <c r="F77" s="165">
        <v>15.4</v>
      </c>
      <c r="G77" s="151">
        <v>15.4</v>
      </c>
      <c r="H77" s="147">
        <v>15.4</v>
      </c>
      <c r="I77" s="176">
        <v>15.4</v>
      </c>
      <c r="J77" s="165">
        <v>15.4</v>
      </c>
      <c r="K77" s="151">
        <v>15.4</v>
      </c>
      <c r="L77" s="147">
        <v>15.4</v>
      </c>
      <c r="M77" s="147">
        <v>15.4</v>
      </c>
      <c r="N77" s="176">
        <v>15.4</v>
      </c>
    </row>
    <row r="78" spans="1:14" ht="12.75">
      <c r="A78" s="166" t="s">
        <v>153</v>
      </c>
      <c r="B78" s="165">
        <v>2.0001</v>
      </c>
      <c r="C78" s="147">
        <v>2.0001</v>
      </c>
      <c r="D78" s="147">
        <v>2.0001</v>
      </c>
      <c r="E78" s="176">
        <v>2.0001</v>
      </c>
      <c r="F78" s="165">
        <v>2.0001</v>
      </c>
      <c r="G78" s="151">
        <v>2.0001</v>
      </c>
      <c r="H78" s="151">
        <v>2.0001</v>
      </c>
      <c r="I78" s="184">
        <v>2.0001</v>
      </c>
      <c r="J78" s="165">
        <v>2.0001</v>
      </c>
      <c r="K78" s="147">
        <v>2.0001</v>
      </c>
      <c r="L78" s="147">
        <v>2.0001</v>
      </c>
      <c r="M78" s="147">
        <v>2.0001</v>
      </c>
      <c r="N78" s="184">
        <v>2.0001</v>
      </c>
    </row>
    <row r="79" spans="1:14" ht="12.75">
      <c r="A79" s="166" t="s">
        <v>201</v>
      </c>
      <c r="B79" s="165">
        <v>2.99</v>
      </c>
      <c r="C79" s="147">
        <v>2.99</v>
      </c>
      <c r="D79" s="147">
        <v>2.99</v>
      </c>
      <c r="E79" s="176">
        <v>2.99</v>
      </c>
      <c r="F79" s="165">
        <v>2.86</v>
      </c>
      <c r="G79" s="151">
        <v>2.86</v>
      </c>
      <c r="H79" s="147">
        <v>2.86</v>
      </c>
      <c r="I79" s="176">
        <v>2.86</v>
      </c>
      <c r="J79" s="165">
        <v>7.3142</v>
      </c>
      <c r="K79" s="151">
        <v>7.3142</v>
      </c>
      <c r="L79" s="147">
        <v>7.3142</v>
      </c>
      <c r="M79" s="147">
        <v>7.3142</v>
      </c>
      <c r="N79" s="176">
        <v>7.3142</v>
      </c>
    </row>
    <row r="80" spans="1:14" ht="12.75">
      <c r="A80" s="205" t="s">
        <v>144</v>
      </c>
      <c r="B80" s="165">
        <v>5.286</v>
      </c>
      <c r="C80" s="147">
        <v>5.286</v>
      </c>
      <c r="D80" s="147">
        <v>5.286</v>
      </c>
      <c r="E80" s="176">
        <v>5.286</v>
      </c>
      <c r="F80" s="165">
        <v>5.286</v>
      </c>
      <c r="G80" s="151">
        <v>5.286</v>
      </c>
      <c r="H80" s="151">
        <v>5.286</v>
      </c>
      <c r="I80" s="184">
        <v>5.286</v>
      </c>
      <c r="J80" s="165">
        <v>5.286</v>
      </c>
      <c r="K80" s="147">
        <v>5.286</v>
      </c>
      <c r="L80" s="147">
        <v>5.286</v>
      </c>
      <c r="M80" s="147">
        <v>5.286</v>
      </c>
      <c r="N80" s="184">
        <v>5.286</v>
      </c>
    </row>
    <row r="81" spans="1:14" ht="12.75">
      <c r="A81" s="205" t="s">
        <v>200</v>
      </c>
      <c r="B81" s="165">
        <v>1.26873</v>
      </c>
      <c r="C81" s="147">
        <v>1.26873</v>
      </c>
      <c r="D81" s="147">
        <v>1.26873</v>
      </c>
      <c r="E81" s="176">
        <v>1.26873</v>
      </c>
      <c r="F81" s="165">
        <v>1.26873</v>
      </c>
      <c r="G81" s="151">
        <v>1.26873</v>
      </c>
      <c r="H81" s="151">
        <v>1.26873</v>
      </c>
      <c r="I81" s="184">
        <v>1.26873</v>
      </c>
      <c r="J81" s="165">
        <v>1.26873</v>
      </c>
      <c r="K81" s="147">
        <v>1.26873</v>
      </c>
      <c r="L81" s="147">
        <v>1.26873</v>
      </c>
      <c r="M81" s="147">
        <v>1.26873</v>
      </c>
      <c r="N81" s="184">
        <v>1.26873</v>
      </c>
    </row>
    <row r="82" spans="1:14" ht="12.75">
      <c r="A82" s="166" t="s">
        <v>199</v>
      </c>
      <c r="B82" s="165">
        <v>0.83338</v>
      </c>
      <c r="C82" s="147">
        <v>0.83338</v>
      </c>
      <c r="D82" s="147">
        <v>0.83338</v>
      </c>
      <c r="E82" s="176">
        <v>0.83338</v>
      </c>
      <c r="F82" s="165">
        <v>0.83338</v>
      </c>
      <c r="G82" s="151">
        <v>0.83338</v>
      </c>
      <c r="H82" s="151">
        <v>0.83338</v>
      </c>
      <c r="I82" s="184">
        <v>0.83338</v>
      </c>
      <c r="J82" s="165">
        <v>0.83338</v>
      </c>
      <c r="K82" s="147">
        <v>0.83338</v>
      </c>
      <c r="L82" s="147">
        <v>0.83338</v>
      </c>
      <c r="M82" s="147">
        <v>0.83338</v>
      </c>
      <c r="N82" s="184">
        <v>0.83338</v>
      </c>
    </row>
    <row r="83" spans="1:14" ht="12.75">
      <c r="A83" s="166" t="s">
        <v>198</v>
      </c>
      <c r="B83" s="165">
        <v>37.41</v>
      </c>
      <c r="C83" s="147">
        <v>37.41</v>
      </c>
      <c r="D83" s="147">
        <v>37.41</v>
      </c>
      <c r="E83" s="176">
        <v>37.41</v>
      </c>
      <c r="F83" s="165">
        <v>37.29</v>
      </c>
      <c r="G83" s="151">
        <v>37.29</v>
      </c>
      <c r="H83" s="147">
        <v>37.29</v>
      </c>
      <c r="I83" s="176">
        <v>37.29</v>
      </c>
      <c r="J83" s="165">
        <v>37.5757</v>
      </c>
      <c r="K83" s="151">
        <v>37.5757</v>
      </c>
      <c r="L83" s="147">
        <v>37.5757</v>
      </c>
      <c r="M83" s="147">
        <v>37.5757</v>
      </c>
      <c r="N83" s="176">
        <v>37.5757</v>
      </c>
    </row>
    <row r="84" spans="1:14" ht="12.75">
      <c r="A84" s="166" t="s">
        <v>142</v>
      </c>
      <c r="B84" s="165">
        <v>6.667</v>
      </c>
      <c r="C84" s="147">
        <v>6.667</v>
      </c>
      <c r="D84" s="147">
        <v>6.667</v>
      </c>
      <c r="E84" s="176">
        <v>6.667</v>
      </c>
      <c r="F84" s="165">
        <v>6.667</v>
      </c>
      <c r="G84" s="151">
        <v>6.667</v>
      </c>
      <c r="H84" s="147">
        <v>6.667</v>
      </c>
      <c r="I84" s="176">
        <v>6.667</v>
      </c>
      <c r="J84" s="165">
        <v>6.667</v>
      </c>
      <c r="K84" s="151">
        <v>6.667</v>
      </c>
      <c r="L84" s="147">
        <v>6.667</v>
      </c>
      <c r="M84" s="147">
        <v>6.667</v>
      </c>
      <c r="N84" s="176">
        <v>6.667</v>
      </c>
    </row>
    <row r="85" spans="1:14" ht="12.75">
      <c r="A85" s="164" t="s">
        <v>112</v>
      </c>
      <c r="B85" s="165">
        <v>3.65352</v>
      </c>
      <c r="C85" s="147">
        <v>3.65352</v>
      </c>
      <c r="D85" s="147">
        <v>3.65352</v>
      </c>
      <c r="E85" s="176">
        <v>3.65352</v>
      </c>
      <c r="F85" s="165">
        <v>3.65352</v>
      </c>
      <c r="G85" s="151">
        <v>3.65352</v>
      </c>
      <c r="H85" s="151">
        <v>3.65352</v>
      </c>
      <c r="I85" s="184">
        <v>3.65352</v>
      </c>
      <c r="J85" s="165">
        <v>3.65352</v>
      </c>
      <c r="K85" s="147">
        <v>3.65352</v>
      </c>
      <c r="L85" s="147">
        <v>3.65352</v>
      </c>
      <c r="M85" s="147">
        <v>3.65352</v>
      </c>
      <c r="N85" s="184">
        <v>3.65352</v>
      </c>
    </row>
    <row r="86" spans="1:14" ht="12.75">
      <c r="A86" s="164" t="s">
        <v>109</v>
      </c>
      <c r="B86" s="165">
        <v>97.19878</v>
      </c>
      <c r="C86" s="147">
        <v>97.19878</v>
      </c>
      <c r="D86" s="147">
        <v>97.19878</v>
      </c>
      <c r="E86" s="176">
        <v>97.19878</v>
      </c>
      <c r="F86" s="165">
        <v>95.00018</v>
      </c>
      <c r="G86" s="151">
        <v>95.00018</v>
      </c>
      <c r="H86" s="147">
        <v>95.00018</v>
      </c>
      <c r="I86" s="176">
        <v>95.00018</v>
      </c>
      <c r="J86" s="165">
        <v>100.23398</v>
      </c>
      <c r="K86" s="151">
        <v>100.23398</v>
      </c>
      <c r="L86" s="147">
        <v>100.23398</v>
      </c>
      <c r="M86" s="147">
        <v>100.23398</v>
      </c>
      <c r="N86" s="176">
        <v>100.23398</v>
      </c>
    </row>
    <row r="87" spans="1:14" ht="12.75">
      <c r="A87" s="164" t="s">
        <v>143</v>
      </c>
      <c r="B87" s="165">
        <v>4.37</v>
      </c>
      <c r="C87" s="147">
        <v>4.37</v>
      </c>
      <c r="D87" s="147">
        <v>4.37</v>
      </c>
      <c r="E87" s="176">
        <v>4.37</v>
      </c>
      <c r="F87" s="165">
        <v>4.18</v>
      </c>
      <c r="G87" s="151">
        <v>4.18</v>
      </c>
      <c r="H87" s="147">
        <v>4.18</v>
      </c>
      <c r="I87" s="176">
        <v>4.18</v>
      </c>
      <c r="J87" s="165">
        <v>2.2047</v>
      </c>
      <c r="K87" s="151">
        <v>2.2047</v>
      </c>
      <c r="L87" s="147">
        <v>2.2047</v>
      </c>
      <c r="M87" s="147">
        <v>2.2047</v>
      </c>
      <c r="N87" s="176">
        <v>2.2047</v>
      </c>
    </row>
    <row r="88" spans="1:14" ht="12.75">
      <c r="A88" s="164" t="s">
        <v>149</v>
      </c>
      <c r="B88" s="165">
        <v>196</v>
      </c>
      <c r="C88" s="147">
        <v>196</v>
      </c>
      <c r="D88" s="147">
        <v>196</v>
      </c>
      <c r="E88" s="176">
        <v>196</v>
      </c>
      <c r="F88" s="165">
        <v>196</v>
      </c>
      <c r="G88" s="151">
        <v>196</v>
      </c>
      <c r="H88" s="151">
        <v>196</v>
      </c>
      <c r="I88" s="184">
        <v>196</v>
      </c>
      <c r="J88" s="165">
        <v>196</v>
      </c>
      <c r="K88" s="147">
        <v>196</v>
      </c>
      <c r="L88" s="147">
        <v>196</v>
      </c>
      <c r="M88" s="147">
        <v>196</v>
      </c>
      <c r="N88" s="184">
        <v>196</v>
      </c>
    </row>
    <row r="89" spans="1:14" ht="12.75">
      <c r="A89" s="164" t="s">
        <v>188</v>
      </c>
      <c r="B89" s="165">
        <v>0</v>
      </c>
      <c r="C89" s="147">
        <v>0</v>
      </c>
      <c r="D89" s="147">
        <v>0</v>
      </c>
      <c r="E89" s="176">
        <v>0</v>
      </c>
      <c r="F89" s="165">
        <v>0</v>
      </c>
      <c r="G89" s="151">
        <v>0</v>
      </c>
      <c r="H89" s="151">
        <v>0</v>
      </c>
      <c r="I89" s="184">
        <v>0</v>
      </c>
      <c r="J89" s="165">
        <v>0</v>
      </c>
      <c r="K89" s="151">
        <v>0</v>
      </c>
      <c r="L89" s="147">
        <v>0</v>
      </c>
      <c r="M89" s="147">
        <v>0</v>
      </c>
      <c r="N89" s="184">
        <v>0</v>
      </c>
    </row>
    <row r="90" spans="1:14" ht="12.75">
      <c r="A90" s="166" t="s">
        <v>145</v>
      </c>
      <c r="B90" s="165">
        <v>0</v>
      </c>
      <c r="C90" s="147">
        <v>0</v>
      </c>
      <c r="D90" s="147">
        <v>0</v>
      </c>
      <c r="E90" s="176">
        <v>0</v>
      </c>
      <c r="F90" s="165">
        <v>0</v>
      </c>
      <c r="G90" s="151">
        <v>0</v>
      </c>
      <c r="H90" s="147">
        <v>0</v>
      </c>
      <c r="I90" s="176">
        <v>0</v>
      </c>
      <c r="J90" s="165">
        <v>0</v>
      </c>
      <c r="K90" s="151">
        <v>0</v>
      </c>
      <c r="L90" s="147">
        <v>0</v>
      </c>
      <c r="M90" s="147">
        <v>0</v>
      </c>
      <c r="N90" s="176">
        <v>0</v>
      </c>
    </row>
    <row r="91" spans="1:14" ht="12.75">
      <c r="A91" s="166" t="s">
        <v>114</v>
      </c>
      <c r="B91" s="165">
        <v>0</v>
      </c>
      <c r="C91" s="147">
        <v>0</v>
      </c>
      <c r="D91" s="147">
        <v>0</v>
      </c>
      <c r="E91" s="176">
        <v>0</v>
      </c>
      <c r="F91" s="165">
        <v>0</v>
      </c>
      <c r="G91" s="151">
        <v>0</v>
      </c>
      <c r="H91" s="147">
        <v>0</v>
      </c>
      <c r="I91" s="176">
        <v>0</v>
      </c>
      <c r="J91" s="165">
        <v>0</v>
      </c>
      <c r="K91" s="151">
        <v>0</v>
      </c>
      <c r="L91" s="147">
        <v>0</v>
      </c>
      <c r="M91" s="147">
        <v>0</v>
      </c>
      <c r="N91" s="176">
        <v>0</v>
      </c>
    </row>
    <row r="92" spans="1:14" ht="12.75">
      <c r="A92" s="166" t="s">
        <v>197</v>
      </c>
      <c r="B92" s="165">
        <v>17.048</v>
      </c>
      <c r="C92" s="147">
        <v>17.048</v>
      </c>
      <c r="D92" s="147">
        <v>17.048</v>
      </c>
      <c r="E92" s="176">
        <v>17.048</v>
      </c>
      <c r="F92" s="165">
        <v>17.048</v>
      </c>
      <c r="G92" s="151">
        <v>17.048</v>
      </c>
      <c r="H92" s="147">
        <v>17.048</v>
      </c>
      <c r="I92" s="176">
        <v>17.048</v>
      </c>
      <c r="J92" s="165">
        <v>17.048</v>
      </c>
      <c r="K92" s="151">
        <v>17.048</v>
      </c>
      <c r="L92" s="147">
        <v>17.048</v>
      </c>
      <c r="M92" s="147">
        <v>17.048</v>
      </c>
      <c r="N92" s="176">
        <v>17.048</v>
      </c>
    </row>
    <row r="93" spans="1:14" ht="12.75">
      <c r="A93" s="166" t="s">
        <v>196</v>
      </c>
      <c r="B93" s="165">
        <v>1.0716</v>
      </c>
      <c r="C93" s="147">
        <v>1.0716</v>
      </c>
      <c r="D93" s="147">
        <v>1.0716</v>
      </c>
      <c r="E93" s="176">
        <v>1.0716</v>
      </c>
      <c r="F93" s="165">
        <v>1.0716</v>
      </c>
      <c r="G93" s="151">
        <v>1.0716</v>
      </c>
      <c r="H93" s="151">
        <v>1.0716</v>
      </c>
      <c r="I93" s="184">
        <v>1.0716</v>
      </c>
      <c r="J93" s="165">
        <v>1.0716</v>
      </c>
      <c r="K93" s="147">
        <v>1.0716</v>
      </c>
      <c r="L93" s="147">
        <v>1.0716</v>
      </c>
      <c r="M93" s="147">
        <v>1.0716</v>
      </c>
      <c r="N93" s="184">
        <v>1.0716</v>
      </c>
    </row>
    <row r="94" spans="1:14" ht="12.75">
      <c r="A94" s="166" t="s">
        <v>195</v>
      </c>
      <c r="B94" s="165">
        <v>0</v>
      </c>
      <c r="C94" s="147">
        <v>0</v>
      </c>
      <c r="D94" s="147">
        <v>0</v>
      </c>
      <c r="E94" s="176">
        <v>0</v>
      </c>
      <c r="F94" s="165">
        <v>0</v>
      </c>
      <c r="G94" s="151">
        <v>0</v>
      </c>
      <c r="H94" s="147">
        <v>0</v>
      </c>
      <c r="I94" s="176">
        <v>0</v>
      </c>
      <c r="J94" s="165">
        <v>0</v>
      </c>
      <c r="K94" s="151">
        <v>0</v>
      </c>
      <c r="L94" s="147">
        <v>0</v>
      </c>
      <c r="M94" s="147">
        <v>0</v>
      </c>
      <c r="N94" s="176">
        <v>0</v>
      </c>
    </row>
    <row r="95" spans="1:14" ht="12.75">
      <c r="A95" s="166" t="s">
        <v>141</v>
      </c>
      <c r="B95" s="165">
        <v>8.3092</v>
      </c>
      <c r="C95" s="147">
        <v>8.3092</v>
      </c>
      <c r="D95" s="147">
        <v>8.3092</v>
      </c>
      <c r="E95" s="176">
        <v>8.3092</v>
      </c>
      <c r="F95" s="165">
        <v>6.667</v>
      </c>
      <c r="G95" s="151">
        <v>6.667</v>
      </c>
      <c r="H95" s="147">
        <v>6.667</v>
      </c>
      <c r="I95" s="176">
        <v>6.667</v>
      </c>
      <c r="J95" s="165">
        <v>9.6414</v>
      </c>
      <c r="K95" s="151">
        <v>9.6414</v>
      </c>
      <c r="L95" s="147">
        <v>9.6414</v>
      </c>
      <c r="M95" s="147">
        <v>9.6414</v>
      </c>
      <c r="N95" s="176">
        <v>9.6414</v>
      </c>
    </row>
    <row r="96" spans="1:14" ht="12.75">
      <c r="A96" s="166" t="s">
        <v>194</v>
      </c>
      <c r="B96" s="165">
        <v>0</v>
      </c>
      <c r="C96" s="147">
        <v>0</v>
      </c>
      <c r="D96" s="147">
        <v>0</v>
      </c>
      <c r="E96" s="176">
        <v>0</v>
      </c>
      <c r="F96" s="165">
        <v>0</v>
      </c>
      <c r="G96" s="151">
        <v>0</v>
      </c>
      <c r="H96" s="147">
        <v>0</v>
      </c>
      <c r="I96" s="176">
        <v>0</v>
      </c>
      <c r="J96" s="165">
        <v>9.7522</v>
      </c>
      <c r="K96" s="151">
        <v>9.7522</v>
      </c>
      <c r="L96" s="147">
        <v>9.7522</v>
      </c>
      <c r="M96" s="147">
        <v>9.7522</v>
      </c>
      <c r="N96" s="176">
        <v>9.7522</v>
      </c>
    </row>
    <row r="97" spans="1:14" ht="12.75">
      <c r="A97" s="166" t="s">
        <v>152</v>
      </c>
      <c r="B97" s="165">
        <v>0</v>
      </c>
      <c r="C97" s="147">
        <v>0</v>
      </c>
      <c r="D97" s="147">
        <v>0</v>
      </c>
      <c r="E97" s="176">
        <v>0</v>
      </c>
      <c r="F97" s="165">
        <v>0</v>
      </c>
      <c r="G97" s="151">
        <v>0</v>
      </c>
      <c r="H97" s="147">
        <v>0</v>
      </c>
      <c r="I97" s="176">
        <v>0</v>
      </c>
      <c r="J97" s="165">
        <v>0</v>
      </c>
      <c r="K97" s="151">
        <v>0</v>
      </c>
      <c r="L97" s="147">
        <v>0</v>
      </c>
      <c r="M97" s="147">
        <v>0</v>
      </c>
      <c r="N97" s="176">
        <v>0</v>
      </c>
    </row>
    <row r="98" spans="1:14" ht="12.75">
      <c r="A98" s="166" t="s">
        <v>193</v>
      </c>
      <c r="B98" s="165">
        <v>0</v>
      </c>
      <c r="C98" s="147">
        <v>0</v>
      </c>
      <c r="D98" s="147">
        <v>0</v>
      </c>
      <c r="E98" s="176">
        <v>0</v>
      </c>
      <c r="F98" s="165">
        <v>0</v>
      </c>
      <c r="G98" s="151">
        <v>0</v>
      </c>
      <c r="H98" s="151">
        <v>0</v>
      </c>
      <c r="I98" s="184">
        <v>0</v>
      </c>
      <c r="J98" s="165">
        <v>0</v>
      </c>
      <c r="K98" s="147">
        <v>0</v>
      </c>
      <c r="L98" s="147">
        <v>0</v>
      </c>
      <c r="M98" s="147">
        <v>0</v>
      </c>
      <c r="N98" s="184">
        <v>0</v>
      </c>
    </row>
    <row r="99" spans="1:14" ht="12.75">
      <c r="A99" s="164" t="s">
        <v>107</v>
      </c>
      <c r="B99" s="165">
        <v>0</v>
      </c>
      <c r="C99" s="147">
        <v>0</v>
      </c>
      <c r="D99" s="147">
        <v>0</v>
      </c>
      <c r="E99" s="176">
        <v>0</v>
      </c>
      <c r="F99" s="165">
        <v>0</v>
      </c>
      <c r="G99" s="151">
        <v>0</v>
      </c>
      <c r="H99" s="151">
        <v>0</v>
      </c>
      <c r="I99" s="184">
        <v>0</v>
      </c>
      <c r="J99" s="165">
        <v>0</v>
      </c>
      <c r="K99" s="147">
        <v>0</v>
      </c>
      <c r="L99" s="147">
        <v>0</v>
      </c>
      <c r="M99" s="147">
        <v>0</v>
      </c>
      <c r="N99" s="184">
        <v>0</v>
      </c>
    </row>
    <row r="100" spans="1:14" ht="12.75">
      <c r="A100" s="164" t="s">
        <v>111</v>
      </c>
      <c r="B100" s="165">
        <v>0</v>
      </c>
      <c r="C100" s="147">
        <v>0</v>
      </c>
      <c r="D100" s="147">
        <v>0</v>
      </c>
      <c r="E100" s="176">
        <v>0</v>
      </c>
      <c r="F100" s="165">
        <v>0</v>
      </c>
      <c r="G100" s="151">
        <v>0</v>
      </c>
      <c r="H100" s="147">
        <v>0</v>
      </c>
      <c r="I100" s="176">
        <v>0</v>
      </c>
      <c r="J100" s="165">
        <v>0</v>
      </c>
      <c r="K100" s="151">
        <v>0</v>
      </c>
      <c r="L100" s="147">
        <v>0</v>
      </c>
      <c r="M100" s="147">
        <v>0</v>
      </c>
      <c r="N100" s="176">
        <v>0</v>
      </c>
    </row>
    <row r="101" spans="1:14" ht="12.75">
      <c r="A101" s="166" t="s">
        <v>106</v>
      </c>
      <c r="B101" s="165">
        <v>0</v>
      </c>
      <c r="C101" s="147">
        <v>0</v>
      </c>
      <c r="D101" s="147">
        <v>0</v>
      </c>
      <c r="E101" s="176">
        <v>0</v>
      </c>
      <c r="F101" s="165">
        <v>0</v>
      </c>
      <c r="G101" s="151">
        <v>0</v>
      </c>
      <c r="H101" s="147">
        <v>0</v>
      </c>
      <c r="I101" s="176">
        <v>0</v>
      </c>
      <c r="J101" s="165">
        <v>0</v>
      </c>
      <c r="K101" s="151">
        <v>0</v>
      </c>
      <c r="L101" s="147">
        <v>0</v>
      </c>
      <c r="M101" s="147">
        <v>0</v>
      </c>
      <c r="N101" s="176">
        <v>0</v>
      </c>
    </row>
    <row r="102" spans="1:14" ht="12.75">
      <c r="A102" s="164" t="s">
        <v>113</v>
      </c>
      <c r="B102" s="165">
        <v>1.02168</v>
      </c>
      <c r="C102" s="147">
        <v>1.02168</v>
      </c>
      <c r="D102" s="147">
        <v>1.02168</v>
      </c>
      <c r="E102" s="176">
        <v>1.02168</v>
      </c>
      <c r="F102" s="165">
        <v>2.62546</v>
      </c>
      <c r="G102" s="151">
        <v>2.62546</v>
      </c>
      <c r="H102" s="147">
        <v>2.62546</v>
      </c>
      <c r="I102" s="176">
        <v>2.62546</v>
      </c>
      <c r="J102" s="165">
        <v>2.62546</v>
      </c>
      <c r="K102" s="151">
        <v>2.62546</v>
      </c>
      <c r="L102" s="147">
        <v>2.62546</v>
      </c>
      <c r="M102" s="147">
        <v>2.62546</v>
      </c>
      <c r="N102" s="176">
        <v>2.62546</v>
      </c>
    </row>
    <row r="103" spans="1:14" ht="12.75">
      <c r="A103" s="166" t="s">
        <v>192</v>
      </c>
      <c r="B103" s="165">
        <v>7.93373</v>
      </c>
      <c r="C103" s="147">
        <v>7.93373</v>
      </c>
      <c r="D103" s="147">
        <v>7.93373</v>
      </c>
      <c r="E103" s="176">
        <v>7.93373</v>
      </c>
      <c r="F103" s="165">
        <v>7.93373</v>
      </c>
      <c r="G103" s="151">
        <v>7.93373</v>
      </c>
      <c r="H103" s="151">
        <v>7.93373</v>
      </c>
      <c r="I103" s="184">
        <v>7.93373</v>
      </c>
      <c r="J103" s="165">
        <v>7.93373</v>
      </c>
      <c r="K103" s="147">
        <v>7.93373</v>
      </c>
      <c r="L103" s="147">
        <v>7.93373</v>
      </c>
      <c r="M103" s="147">
        <v>7.93373</v>
      </c>
      <c r="N103" s="184">
        <v>7.93373</v>
      </c>
    </row>
    <row r="104" spans="1:14" ht="12.75">
      <c r="A104" s="166" t="s">
        <v>191</v>
      </c>
      <c r="B104" s="165">
        <v>0</v>
      </c>
      <c r="C104" s="147">
        <v>0</v>
      </c>
      <c r="D104" s="147">
        <v>0</v>
      </c>
      <c r="E104" s="176">
        <v>0</v>
      </c>
      <c r="F104" s="165">
        <v>0</v>
      </c>
      <c r="G104" s="151">
        <v>0</v>
      </c>
      <c r="H104" s="147">
        <v>0</v>
      </c>
      <c r="I104" s="176">
        <v>0</v>
      </c>
      <c r="J104" s="165">
        <v>0</v>
      </c>
      <c r="K104" s="151">
        <v>0</v>
      </c>
      <c r="L104" s="147">
        <v>0</v>
      </c>
      <c r="M104" s="147">
        <v>0</v>
      </c>
      <c r="N104" s="176">
        <v>0</v>
      </c>
    </row>
    <row r="105" spans="1:14" ht="12.75">
      <c r="A105" s="164" t="s">
        <v>190</v>
      </c>
      <c r="B105" s="165">
        <v>0.18801</v>
      </c>
      <c r="C105" s="147">
        <v>0.18801</v>
      </c>
      <c r="D105" s="147">
        <v>0.18801</v>
      </c>
      <c r="E105" s="176">
        <v>0.18801</v>
      </c>
      <c r="F105" s="165">
        <v>1.61008</v>
      </c>
      <c r="G105" s="151">
        <v>1.61008</v>
      </c>
      <c r="H105" s="147">
        <v>1.61008</v>
      </c>
      <c r="I105" s="176">
        <v>1.61008</v>
      </c>
      <c r="J105" s="165">
        <v>1.61008</v>
      </c>
      <c r="K105" s="151">
        <v>1.61008</v>
      </c>
      <c r="L105" s="147">
        <v>1.61008</v>
      </c>
      <c r="M105" s="147">
        <v>1.61008</v>
      </c>
      <c r="N105" s="176">
        <v>1.61008</v>
      </c>
    </row>
    <row r="106" spans="1:14" ht="12.75">
      <c r="A106" s="164" t="s">
        <v>150</v>
      </c>
      <c r="B106" s="165">
        <v>0.553</v>
      </c>
      <c r="C106" s="147">
        <v>0.553</v>
      </c>
      <c r="D106" s="147">
        <v>0.553</v>
      </c>
      <c r="E106" s="176">
        <v>0.553</v>
      </c>
      <c r="F106" s="165">
        <v>0.553</v>
      </c>
      <c r="G106" s="151">
        <v>0.553</v>
      </c>
      <c r="H106" s="147">
        <v>0.553</v>
      </c>
      <c r="I106" s="176">
        <v>0.553</v>
      </c>
      <c r="J106" s="165">
        <v>0.553</v>
      </c>
      <c r="K106" s="151">
        <v>0.553</v>
      </c>
      <c r="L106" s="147">
        <v>0.553</v>
      </c>
      <c r="M106" s="147">
        <v>0.553</v>
      </c>
      <c r="N106" s="176">
        <v>0.553</v>
      </c>
    </row>
    <row r="107" spans="1:14" ht="13.5" thickBot="1">
      <c r="A107" s="245" t="s">
        <v>154</v>
      </c>
      <c r="B107" s="246">
        <v>0.88871</v>
      </c>
      <c r="C107" s="247">
        <v>0.88871</v>
      </c>
      <c r="D107" s="247">
        <v>0.88871</v>
      </c>
      <c r="E107" s="248">
        <v>0.88871</v>
      </c>
      <c r="F107" s="246">
        <v>0.88871</v>
      </c>
      <c r="G107" s="249">
        <v>0.88871</v>
      </c>
      <c r="H107" s="249">
        <v>0.88871</v>
      </c>
      <c r="I107" s="250">
        <v>0.88871</v>
      </c>
      <c r="J107" s="246">
        <v>0.88871</v>
      </c>
      <c r="K107" s="247">
        <v>0.88871</v>
      </c>
      <c r="L107" s="247">
        <v>0.88871</v>
      </c>
      <c r="M107" s="247">
        <v>0.88871</v>
      </c>
      <c r="N107" s="250">
        <v>0.88871</v>
      </c>
    </row>
    <row r="108" spans="2:14" ht="13.5" thickBot="1">
      <c r="B108" s="48"/>
      <c r="C108" s="48"/>
      <c r="D108" s="48"/>
      <c r="E108" s="48"/>
      <c r="F108" s="48"/>
      <c r="G108" s="48"/>
      <c r="H108" s="48"/>
      <c r="I108" s="48"/>
      <c r="J108" s="202"/>
      <c r="K108" s="150"/>
      <c r="L108" s="150"/>
      <c r="M108" s="150"/>
      <c r="N108" s="203"/>
    </row>
    <row r="109" spans="1:14" ht="26.25" thickBot="1">
      <c r="A109" s="178" t="s">
        <v>6</v>
      </c>
      <c r="B109" s="198">
        <f>IF((B69-B67)&gt;=0,0,IF((B69-B67)&lt;=0,-(B69-B67)))</f>
        <v>41.18648000000019</v>
      </c>
      <c r="C109" s="198">
        <f aca="true" t="shared" si="7" ref="C109:N109">IF((C69-C67)&gt;=0,0,IF((C69-C67)&lt;=0,-(C69-C67)))</f>
        <v>41.18648000000019</v>
      </c>
      <c r="D109" s="198">
        <f t="shared" si="7"/>
        <v>41.18648000000019</v>
      </c>
      <c r="E109" s="198">
        <f t="shared" si="7"/>
        <v>41.18648000000019</v>
      </c>
      <c r="F109" s="198">
        <f t="shared" si="7"/>
        <v>47.27063000000021</v>
      </c>
      <c r="G109" s="198">
        <f t="shared" si="7"/>
        <v>47.27063000000021</v>
      </c>
      <c r="H109" s="198">
        <f t="shared" si="7"/>
        <v>47.27063000000021</v>
      </c>
      <c r="I109" s="198">
        <f t="shared" si="7"/>
        <v>47.27063000000021</v>
      </c>
      <c r="J109" s="198">
        <f t="shared" si="7"/>
        <v>27.39053000000024</v>
      </c>
      <c r="K109" s="198">
        <f t="shared" si="7"/>
        <v>27.39053000000024</v>
      </c>
      <c r="L109" s="198">
        <f t="shared" si="7"/>
        <v>27.39053000000024</v>
      </c>
      <c r="M109" s="198">
        <f t="shared" si="7"/>
        <v>27.39053000000024</v>
      </c>
      <c r="N109" s="257">
        <f t="shared" si="7"/>
        <v>27.39053000000024</v>
      </c>
    </row>
    <row r="110" spans="2:14" ht="13.5" thickBot="1">
      <c r="B110" s="5"/>
      <c r="C110" s="5"/>
      <c r="D110" s="5"/>
      <c r="E110" s="5"/>
      <c r="F110" s="5"/>
      <c r="G110" s="5"/>
      <c r="H110" s="5"/>
      <c r="I110" s="48"/>
      <c r="J110" s="5"/>
      <c r="K110" s="5"/>
      <c r="L110" s="5"/>
      <c r="M110" s="5"/>
      <c r="N110" s="5"/>
    </row>
    <row r="111" spans="1:14" ht="13.5" thickBot="1">
      <c r="A111" s="259" t="s">
        <v>202</v>
      </c>
      <c r="B111" s="6">
        <f>IF((B69-B67)&gt;=0,(B69-B67),IF((B69-B67)&lt;=0,0))</f>
        <v>0</v>
      </c>
      <c r="C111" s="6">
        <f aca="true" t="shared" si="8" ref="C111:N111">IF((C69-C67)&gt;=0,(C69-C67),IF((C69-C67)&lt;=0,0))</f>
        <v>0</v>
      </c>
      <c r="D111" s="6">
        <f t="shared" si="8"/>
        <v>0</v>
      </c>
      <c r="E111" s="6">
        <f t="shared" si="8"/>
        <v>0</v>
      </c>
      <c r="F111" s="6">
        <f t="shared" si="8"/>
        <v>0</v>
      </c>
      <c r="G111" s="6">
        <f t="shared" si="8"/>
        <v>0</v>
      </c>
      <c r="H111" s="6">
        <f t="shared" si="8"/>
        <v>0</v>
      </c>
      <c r="I111" s="6">
        <f t="shared" si="8"/>
        <v>0</v>
      </c>
      <c r="J111" s="6">
        <f t="shared" si="8"/>
        <v>0</v>
      </c>
      <c r="K111" s="6">
        <f t="shared" si="8"/>
        <v>0</v>
      </c>
      <c r="L111" s="6">
        <f t="shared" si="8"/>
        <v>0</v>
      </c>
      <c r="M111" s="6">
        <f t="shared" si="8"/>
        <v>0</v>
      </c>
      <c r="N111" s="254">
        <f t="shared" si="8"/>
        <v>0</v>
      </c>
    </row>
    <row r="113" ht="13.5" thickBot="1"/>
    <row r="114" spans="1:14" ht="13.5" thickBot="1">
      <c r="A114" s="86"/>
      <c r="B114" s="287" t="s">
        <v>78</v>
      </c>
      <c r="C114" s="288"/>
      <c r="D114" s="288"/>
      <c r="E114" s="289"/>
      <c r="F114" s="296" t="s">
        <v>79</v>
      </c>
      <c r="G114" s="297"/>
      <c r="H114" s="297"/>
      <c r="I114" s="297"/>
      <c r="J114" s="298"/>
      <c r="K114" s="294" t="s">
        <v>80</v>
      </c>
      <c r="L114" s="294"/>
      <c r="M114" s="294"/>
      <c r="N114" s="295"/>
    </row>
    <row r="115" spans="1:14" ht="12.75">
      <c r="A115" s="169" t="s">
        <v>4</v>
      </c>
      <c r="B115" s="51" t="s">
        <v>41</v>
      </c>
      <c r="C115" s="26" t="s">
        <v>42</v>
      </c>
      <c r="D115" s="26" t="s">
        <v>43</v>
      </c>
      <c r="E115" s="52" t="s">
        <v>44</v>
      </c>
      <c r="F115" s="51" t="s">
        <v>45</v>
      </c>
      <c r="G115" s="26" t="s">
        <v>46</v>
      </c>
      <c r="H115" s="26" t="s">
        <v>47</v>
      </c>
      <c r="I115" s="26" t="s">
        <v>48</v>
      </c>
      <c r="J115" s="241" t="s">
        <v>49</v>
      </c>
      <c r="K115" s="238" t="s">
        <v>50</v>
      </c>
      <c r="L115" s="26" t="s">
        <v>51</v>
      </c>
      <c r="M115" s="26" t="s">
        <v>52</v>
      </c>
      <c r="N115" s="52" t="s">
        <v>53</v>
      </c>
    </row>
    <row r="116" spans="1:14" ht="12.75">
      <c r="A116" s="72"/>
      <c r="B116" s="1"/>
      <c r="C116" s="2"/>
      <c r="D116" s="2"/>
      <c r="E116" s="158"/>
      <c r="F116" s="1"/>
      <c r="G116" s="167"/>
      <c r="H116" s="2"/>
      <c r="I116" s="53"/>
      <c r="J116" s="242"/>
      <c r="K116" s="167"/>
      <c r="L116" s="2"/>
      <c r="M116" s="2"/>
      <c r="N116" s="158"/>
    </row>
    <row r="117" spans="1:14" ht="12.75">
      <c r="A117" s="77" t="s">
        <v>8</v>
      </c>
      <c r="B117" s="171">
        <v>809.04</v>
      </c>
      <c r="C117" s="78">
        <v>809.04</v>
      </c>
      <c r="D117" s="78">
        <v>809.04</v>
      </c>
      <c r="E117" s="159">
        <v>809.04</v>
      </c>
      <c r="F117" s="171">
        <v>821.56</v>
      </c>
      <c r="G117" s="186">
        <v>821.56</v>
      </c>
      <c r="H117" s="78">
        <v>821.56</v>
      </c>
      <c r="I117" s="78">
        <v>821.56</v>
      </c>
      <c r="J117" s="244">
        <v>821.56</v>
      </c>
      <c r="K117" s="239">
        <v>816.23</v>
      </c>
      <c r="L117" s="78">
        <v>816.23</v>
      </c>
      <c r="M117" s="78">
        <v>816.23</v>
      </c>
      <c r="N117" s="159">
        <v>816.23</v>
      </c>
    </row>
    <row r="118" spans="1:14" ht="12.75">
      <c r="A118" s="72"/>
      <c r="B118" s="172"/>
      <c r="C118" s="75"/>
      <c r="D118" s="75"/>
      <c r="E118" s="173"/>
      <c r="F118" s="172"/>
      <c r="G118" s="168"/>
      <c r="H118" s="75"/>
      <c r="I118" s="75"/>
      <c r="J118" s="180"/>
      <c r="K118" s="168"/>
      <c r="L118" s="75"/>
      <c r="M118" s="75"/>
      <c r="N118" s="173"/>
    </row>
    <row r="119" spans="1:14" ht="12.75">
      <c r="A119" s="73" t="s">
        <v>11</v>
      </c>
      <c r="B119" s="172">
        <f>B120</f>
        <v>0</v>
      </c>
      <c r="C119" s="75">
        <f aca="true" t="shared" si="9" ref="C119:N119">C120</f>
        <v>0</v>
      </c>
      <c r="D119" s="75">
        <f t="shared" si="9"/>
        <v>0</v>
      </c>
      <c r="E119" s="173">
        <f t="shared" si="9"/>
        <v>0</v>
      </c>
      <c r="F119" s="172">
        <f t="shared" si="9"/>
        <v>0</v>
      </c>
      <c r="G119" s="168">
        <f t="shared" si="9"/>
        <v>0</v>
      </c>
      <c r="H119" s="75">
        <f t="shared" si="9"/>
        <v>0</v>
      </c>
      <c r="I119" s="75">
        <f t="shared" si="9"/>
        <v>0</v>
      </c>
      <c r="J119" s="180">
        <f t="shared" si="9"/>
        <v>0</v>
      </c>
      <c r="K119" s="168">
        <f t="shared" si="9"/>
        <v>0</v>
      </c>
      <c r="L119" s="75">
        <f t="shared" si="9"/>
        <v>0</v>
      </c>
      <c r="M119" s="75">
        <f t="shared" si="9"/>
        <v>0</v>
      </c>
      <c r="N119" s="173">
        <f t="shared" si="9"/>
        <v>0</v>
      </c>
    </row>
    <row r="120" spans="1:14" ht="12.75">
      <c r="A120" s="204"/>
      <c r="B120" s="174"/>
      <c r="C120" s="25"/>
      <c r="D120" s="25"/>
      <c r="E120" s="175"/>
      <c r="F120" s="174"/>
      <c r="G120" s="200"/>
      <c r="H120" s="25"/>
      <c r="I120" s="25"/>
      <c r="J120" s="243"/>
      <c r="K120" s="200"/>
      <c r="L120" s="25"/>
      <c r="M120" s="25"/>
      <c r="N120" s="175"/>
    </row>
    <row r="121" spans="1:14" ht="12.75">
      <c r="A121" s="72"/>
      <c r="B121" s="172"/>
      <c r="C121" s="75"/>
      <c r="D121" s="75"/>
      <c r="E121" s="173"/>
      <c r="F121" s="172"/>
      <c r="G121" s="168"/>
      <c r="H121" s="75"/>
      <c r="I121" s="75"/>
      <c r="J121" s="180"/>
      <c r="K121" s="168"/>
      <c r="L121" s="75"/>
      <c r="M121" s="75"/>
      <c r="N121" s="173"/>
    </row>
    <row r="122" spans="1:14" ht="12.75">
      <c r="A122" s="77" t="s">
        <v>10</v>
      </c>
      <c r="B122" s="179">
        <f aca="true" t="shared" si="10" ref="B122:M122">B119+B117</f>
        <v>809.04</v>
      </c>
      <c r="C122" s="78">
        <f t="shared" si="10"/>
        <v>809.04</v>
      </c>
      <c r="D122" s="78">
        <f t="shared" si="10"/>
        <v>809.04</v>
      </c>
      <c r="E122" s="159">
        <f t="shared" si="10"/>
        <v>809.04</v>
      </c>
      <c r="F122" s="179">
        <f t="shared" si="10"/>
        <v>821.56</v>
      </c>
      <c r="G122" s="186">
        <f t="shared" si="10"/>
        <v>821.56</v>
      </c>
      <c r="H122" s="78">
        <f t="shared" si="10"/>
        <v>821.56</v>
      </c>
      <c r="I122" s="78">
        <f t="shared" si="10"/>
        <v>821.56</v>
      </c>
      <c r="J122" s="244">
        <f t="shared" si="10"/>
        <v>821.56</v>
      </c>
      <c r="K122" s="186">
        <f t="shared" si="10"/>
        <v>816.23</v>
      </c>
      <c r="L122" s="78">
        <f t="shared" si="10"/>
        <v>816.23</v>
      </c>
      <c r="M122" s="78">
        <f t="shared" si="10"/>
        <v>816.23</v>
      </c>
      <c r="N122" s="159">
        <f>N119+N117</f>
        <v>816.23</v>
      </c>
    </row>
    <row r="123" spans="1:14" ht="12.75">
      <c r="A123" s="72"/>
      <c r="B123" s="172"/>
      <c r="C123" s="75"/>
      <c r="D123" s="75"/>
      <c r="E123" s="173"/>
      <c r="F123" s="172"/>
      <c r="G123" s="168"/>
      <c r="H123" s="75"/>
      <c r="I123" s="75"/>
      <c r="J123" s="180"/>
      <c r="K123" s="168"/>
      <c r="L123" s="75"/>
      <c r="M123" s="75"/>
      <c r="N123" s="173"/>
    </row>
    <row r="124" spans="1:14" ht="12.75">
      <c r="A124" s="170" t="s">
        <v>9</v>
      </c>
      <c r="B124" s="183">
        <f aca="true" t="shared" si="11" ref="B124:N124">SUM(B126:B162)</f>
        <v>774.6094699999999</v>
      </c>
      <c r="C124" s="230">
        <f t="shared" si="11"/>
        <v>774.6094699999999</v>
      </c>
      <c r="D124" s="230">
        <f t="shared" si="11"/>
        <v>774.6094699999999</v>
      </c>
      <c r="E124" s="191">
        <f t="shared" si="11"/>
        <v>774.6094699999999</v>
      </c>
      <c r="F124" s="183">
        <f t="shared" si="11"/>
        <v>804.38937</v>
      </c>
      <c r="G124" s="201">
        <f t="shared" si="11"/>
        <v>804.38937</v>
      </c>
      <c r="H124" s="230">
        <f t="shared" si="11"/>
        <v>804.38937</v>
      </c>
      <c r="I124" s="230">
        <f t="shared" si="11"/>
        <v>804.38937</v>
      </c>
      <c r="J124" s="232">
        <f t="shared" si="11"/>
        <v>804.38937</v>
      </c>
      <c r="K124" s="240">
        <f t="shared" si="11"/>
        <v>788.8794699999999</v>
      </c>
      <c r="L124" s="230">
        <f t="shared" si="11"/>
        <v>788.8794699999999</v>
      </c>
      <c r="M124" s="230">
        <f t="shared" si="11"/>
        <v>788.8794699999999</v>
      </c>
      <c r="N124" s="191">
        <f t="shared" si="11"/>
        <v>788.8794699999999</v>
      </c>
    </row>
    <row r="125" spans="1:14" ht="12.75">
      <c r="A125" s="96"/>
      <c r="B125" s="65"/>
      <c r="C125" s="50"/>
      <c r="D125" s="50"/>
      <c r="E125" s="177"/>
      <c r="F125" s="65"/>
      <c r="G125" s="181"/>
      <c r="H125" s="50"/>
      <c r="I125" s="50"/>
      <c r="J125" s="182"/>
      <c r="K125" s="181"/>
      <c r="L125" s="50"/>
      <c r="M125" s="50"/>
      <c r="N125" s="177"/>
    </row>
    <row r="126" spans="1:14" ht="12.75">
      <c r="A126" s="166" t="s">
        <v>105</v>
      </c>
      <c r="B126" s="165">
        <v>0</v>
      </c>
      <c r="C126" s="147">
        <v>0</v>
      </c>
      <c r="D126" s="147">
        <v>0</v>
      </c>
      <c r="E126" s="176">
        <v>0</v>
      </c>
      <c r="F126" s="165">
        <v>9.4123</v>
      </c>
      <c r="G126" s="151">
        <v>9.4123</v>
      </c>
      <c r="H126" s="147">
        <v>9.4123</v>
      </c>
      <c r="I126" s="147">
        <v>9.4123</v>
      </c>
      <c r="J126" s="184">
        <v>9.4123</v>
      </c>
      <c r="K126" s="151">
        <v>2.9944</v>
      </c>
      <c r="L126" s="147">
        <v>2.9944</v>
      </c>
      <c r="M126" s="147">
        <v>2.9944</v>
      </c>
      <c r="N126" s="176">
        <v>2.9944</v>
      </c>
    </row>
    <row r="127" spans="1:14" ht="12.75">
      <c r="A127" s="166" t="s">
        <v>108</v>
      </c>
      <c r="B127" s="165">
        <v>233.97</v>
      </c>
      <c r="C127" s="147">
        <v>233.97</v>
      </c>
      <c r="D127" s="147">
        <v>233.97</v>
      </c>
      <c r="E127" s="176">
        <v>233.97</v>
      </c>
      <c r="F127" s="165">
        <v>233.97</v>
      </c>
      <c r="G127" s="151">
        <v>233.97</v>
      </c>
      <c r="H127" s="151">
        <v>233.97</v>
      </c>
      <c r="I127" s="147">
        <v>233.97</v>
      </c>
      <c r="J127" s="184">
        <v>233.97</v>
      </c>
      <c r="K127" s="151">
        <v>233.97</v>
      </c>
      <c r="L127" s="147">
        <v>233.97</v>
      </c>
      <c r="M127" s="147">
        <v>233.97</v>
      </c>
      <c r="N127" s="184">
        <v>233.97</v>
      </c>
    </row>
    <row r="128" spans="1:14" ht="12.75">
      <c r="A128" s="208" t="s">
        <v>133</v>
      </c>
      <c r="B128" s="165">
        <v>61.6</v>
      </c>
      <c r="C128" s="147">
        <v>61.6</v>
      </c>
      <c r="D128" s="147">
        <v>61.6</v>
      </c>
      <c r="E128" s="176">
        <v>61.6</v>
      </c>
      <c r="F128" s="165">
        <v>61.6</v>
      </c>
      <c r="G128" s="151">
        <v>61.6</v>
      </c>
      <c r="H128" s="147">
        <v>61.6</v>
      </c>
      <c r="I128" s="147">
        <v>61.6</v>
      </c>
      <c r="J128" s="184">
        <v>61.6</v>
      </c>
      <c r="K128" s="151">
        <v>61.6</v>
      </c>
      <c r="L128" s="147">
        <v>61.6</v>
      </c>
      <c r="M128" s="147">
        <v>61.6</v>
      </c>
      <c r="N128" s="176">
        <v>61.6</v>
      </c>
    </row>
    <row r="129" spans="1:14" ht="12.75">
      <c r="A129" s="164" t="s">
        <v>115</v>
      </c>
      <c r="B129" s="165">
        <v>1.53208</v>
      </c>
      <c r="C129" s="147">
        <v>1.53208</v>
      </c>
      <c r="D129" s="147">
        <v>1.53208</v>
      </c>
      <c r="E129" s="176">
        <v>1.53208</v>
      </c>
      <c r="F129" s="165">
        <v>1.53208</v>
      </c>
      <c r="G129" s="151">
        <v>1.53208</v>
      </c>
      <c r="H129" s="151">
        <v>1.53208</v>
      </c>
      <c r="I129" s="147">
        <v>1.53208</v>
      </c>
      <c r="J129" s="184">
        <v>1.53208</v>
      </c>
      <c r="K129" s="151">
        <v>1.53208</v>
      </c>
      <c r="L129" s="147">
        <v>1.53208</v>
      </c>
      <c r="M129" s="147">
        <v>1.53208</v>
      </c>
      <c r="N129" s="184">
        <v>1.53208</v>
      </c>
    </row>
    <row r="130" spans="1:14" ht="12.75">
      <c r="A130" s="166" t="s">
        <v>151</v>
      </c>
      <c r="B130" s="165">
        <v>22.3797</v>
      </c>
      <c r="C130" s="147">
        <v>22.3797</v>
      </c>
      <c r="D130" s="147">
        <v>22.3797</v>
      </c>
      <c r="E130" s="176">
        <v>22.3797</v>
      </c>
      <c r="F130" s="165">
        <v>25.48</v>
      </c>
      <c r="G130" s="151">
        <v>25.48</v>
      </c>
      <c r="H130" s="147">
        <v>25.48</v>
      </c>
      <c r="I130" s="147">
        <v>25.48</v>
      </c>
      <c r="J130" s="184">
        <v>25.48</v>
      </c>
      <c r="K130" s="151">
        <v>24.2072</v>
      </c>
      <c r="L130" s="147">
        <v>24.2072</v>
      </c>
      <c r="M130" s="147">
        <v>24.2072</v>
      </c>
      <c r="N130" s="176">
        <v>24.2072</v>
      </c>
    </row>
    <row r="131" spans="1:14" ht="12.75">
      <c r="A131" s="166" t="s">
        <v>110</v>
      </c>
      <c r="B131" s="165">
        <v>34.9124</v>
      </c>
      <c r="C131" s="147">
        <v>34.9124</v>
      </c>
      <c r="D131" s="147">
        <v>34.9124</v>
      </c>
      <c r="E131" s="176">
        <v>34.9124</v>
      </c>
      <c r="F131" s="165">
        <v>39.7488</v>
      </c>
      <c r="G131" s="151">
        <v>39.7488</v>
      </c>
      <c r="H131" s="147">
        <v>39.7488</v>
      </c>
      <c r="I131" s="147">
        <v>39.7488</v>
      </c>
      <c r="J131" s="184">
        <v>39.7488</v>
      </c>
      <c r="K131" s="151">
        <v>37.7632</v>
      </c>
      <c r="L131" s="147">
        <v>37.7632</v>
      </c>
      <c r="M131" s="147">
        <v>37.7632</v>
      </c>
      <c r="N131" s="176">
        <v>37.7632</v>
      </c>
    </row>
    <row r="132" spans="1:14" ht="12.75">
      <c r="A132" s="166" t="s">
        <v>134</v>
      </c>
      <c r="B132" s="165">
        <v>15.4</v>
      </c>
      <c r="C132" s="147">
        <v>15.4</v>
      </c>
      <c r="D132" s="147">
        <v>15.4</v>
      </c>
      <c r="E132" s="176">
        <v>15.4</v>
      </c>
      <c r="F132" s="165">
        <v>15.4</v>
      </c>
      <c r="G132" s="151">
        <v>15.4</v>
      </c>
      <c r="H132" s="147">
        <v>15.4</v>
      </c>
      <c r="I132" s="147">
        <v>15.4</v>
      </c>
      <c r="J132" s="184">
        <v>15.4</v>
      </c>
      <c r="K132" s="151">
        <v>15.4</v>
      </c>
      <c r="L132" s="147">
        <v>15.4</v>
      </c>
      <c r="M132" s="147">
        <v>15.4</v>
      </c>
      <c r="N132" s="176">
        <v>15.4</v>
      </c>
    </row>
    <row r="133" spans="1:14" ht="12.75">
      <c r="A133" s="166" t="s">
        <v>153</v>
      </c>
      <c r="B133" s="165">
        <v>2.0001</v>
      </c>
      <c r="C133" s="147">
        <v>2.0001</v>
      </c>
      <c r="D133" s="147">
        <v>2.0001</v>
      </c>
      <c r="E133" s="176">
        <v>2.0001</v>
      </c>
      <c r="F133" s="165">
        <v>2.0001</v>
      </c>
      <c r="G133" s="151">
        <v>2.0001</v>
      </c>
      <c r="H133" s="151">
        <v>2.0001</v>
      </c>
      <c r="I133" s="147">
        <v>2.0001</v>
      </c>
      <c r="J133" s="184">
        <v>2.0001</v>
      </c>
      <c r="K133" s="151">
        <v>2.0001</v>
      </c>
      <c r="L133" s="147">
        <v>2.0001</v>
      </c>
      <c r="M133" s="147">
        <v>2.0001</v>
      </c>
      <c r="N133" s="184">
        <v>2.0001</v>
      </c>
    </row>
    <row r="134" spans="1:14" ht="12.75">
      <c r="A134" s="166" t="s">
        <v>201</v>
      </c>
      <c r="B134" s="165">
        <v>6.7139</v>
      </c>
      <c r="C134" s="147">
        <v>6.7139</v>
      </c>
      <c r="D134" s="147">
        <v>6.7139</v>
      </c>
      <c r="E134" s="176">
        <v>6.7139</v>
      </c>
      <c r="F134" s="165">
        <v>7.644</v>
      </c>
      <c r="G134" s="151">
        <v>7.644</v>
      </c>
      <c r="H134" s="147">
        <v>7.644</v>
      </c>
      <c r="I134" s="147">
        <v>7.644</v>
      </c>
      <c r="J134" s="184">
        <v>7.644</v>
      </c>
      <c r="K134" s="151">
        <v>7.2622</v>
      </c>
      <c r="L134" s="147">
        <v>7.2622</v>
      </c>
      <c r="M134" s="147">
        <v>7.2622</v>
      </c>
      <c r="N134" s="176">
        <v>7.2622</v>
      </c>
    </row>
    <row r="135" spans="1:14" ht="12.75">
      <c r="A135" s="205" t="s">
        <v>144</v>
      </c>
      <c r="B135" s="165">
        <v>5.286</v>
      </c>
      <c r="C135" s="147">
        <v>5.286</v>
      </c>
      <c r="D135" s="147">
        <v>5.286</v>
      </c>
      <c r="E135" s="176">
        <v>5.286</v>
      </c>
      <c r="F135" s="165">
        <v>5.286</v>
      </c>
      <c r="G135" s="151">
        <v>5.286</v>
      </c>
      <c r="H135" s="151">
        <v>5.286</v>
      </c>
      <c r="I135" s="147">
        <v>5.286</v>
      </c>
      <c r="J135" s="184">
        <v>5.286</v>
      </c>
      <c r="K135" s="151">
        <v>5.286</v>
      </c>
      <c r="L135" s="147">
        <v>5.286</v>
      </c>
      <c r="M135" s="147">
        <v>5.286</v>
      </c>
      <c r="N135" s="184">
        <v>5.286</v>
      </c>
    </row>
    <row r="136" spans="1:14" ht="12.75">
      <c r="A136" s="205" t="s">
        <v>200</v>
      </c>
      <c r="B136" s="165">
        <v>1.26873</v>
      </c>
      <c r="C136" s="147">
        <v>1.26873</v>
      </c>
      <c r="D136" s="147">
        <v>1.26873</v>
      </c>
      <c r="E136" s="176">
        <v>1.26873</v>
      </c>
      <c r="F136" s="165">
        <v>1.26873</v>
      </c>
      <c r="G136" s="151">
        <v>1.26873</v>
      </c>
      <c r="H136" s="151">
        <v>1.26873</v>
      </c>
      <c r="I136" s="147">
        <v>1.26873</v>
      </c>
      <c r="J136" s="184">
        <v>1.26873</v>
      </c>
      <c r="K136" s="151">
        <v>1.26873</v>
      </c>
      <c r="L136" s="147">
        <v>1.26873</v>
      </c>
      <c r="M136" s="147">
        <v>1.26873</v>
      </c>
      <c r="N136" s="184">
        <v>1.26873</v>
      </c>
    </row>
    <row r="137" spans="1:14" ht="12.75">
      <c r="A137" s="166" t="s">
        <v>199</v>
      </c>
      <c r="B137" s="165">
        <v>0.83338</v>
      </c>
      <c r="C137" s="147">
        <v>0.83338</v>
      </c>
      <c r="D137" s="147">
        <v>0.83338</v>
      </c>
      <c r="E137" s="176">
        <v>0.83338</v>
      </c>
      <c r="F137" s="165">
        <v>0.83338</v>
      </c>
      <c r="G137" s="151">
        <v>0.83338</v>
      </c>
      <c r="H137" s="151">
        <v>0.83338</v>
      </c>
      <c r="I137" s="147">
        <v>0.83338</v>
      </c>
      <c r="J137" s="184">
        <v>0.83338</v>
      </c>
      <c r="K137" s="151">
        <v>0.83338</v>
      </c>
      <c r="L137" s="147">
        <v>0.83338</v>
      </c>
      <c r="M137" s="147">
        <v>0.83338</v>
      </c>
      <c r="N137" s="184">
        <v>0.83338</v>
      </c>
    </row>
    <row r="138" spans="1:14" ht="12.75">
      <c r="A138" s="166" t="s">
        <v>198</v>
      </c>
      <c r="B138" s="165">
        <v>37.3356</v>
      </c>
      <c r="C138" s="147">
        <v>37.3356</v>
      </c>
      <c r="D138" s="147">
        <v>37.3356</v>
      </c>
      <c r="E138" s="176">
        <v>37.3356</v>
      </c>
      <c r="F138" s="165">
        <v>37.7076</v>
      </c>
      <c r="G138" s="151">
        <v>37.7076</v>
      </c>
      <c r="H138" s="147">
        <v>37.7076</v>
      </c>
      <c r="I138" s="147">
        <v>37.7076</v>
      </c>
      <c r="J138" s="184">
        <v>37.7076</v>
      </c>
      <c r="K138" s="151">
        <v>37.554899999999996</v>
      </c>
      <c r="L138" s="147">
        <v>37.554899999999996</v>
      </c>
      <c r="M138" s="147">
        <v>37.554899999999996</v>
      </c>
      <c r="N138" s="176">
        <v>37.554899999999996</v>
      </c>
    </row>
    <row r="139" spans="1:14" ht="12.75">
      <c r="A139" s="166" t="s">
        <v>142</v>
      </c>
      <c r="B139" s="165">
        <v>6.667</v>
      </c>
      <c r="C139" s="147">
        <v>6.667</v>
      </c>
      <c r="D139" s="147">
        <v>6.667</v>
      </c>
      <c r="E139" s="176">
        <v>6.667</v>
      </c>
      <c r="F139" s="165">
        <v>6.667</v>
      </c>
      <c r="G139" s="151">
        <v>6.667</v>
      </c>
      <c r="H139" s="147">
        <v>6.667</v>
      </c>
      <c r="I139" s="147">
        <v>6.667</v>
      </c>
      <c r="J139" s="184">
        <v>6.667</v>
      </c>
      <c r="K139" s="151">
        <v>6.667</v>
      </c>
      <c r="L139" s="147">
        <v>6.667</v>
      </c>
      <c r="M139" s="147">
        <v>6.667</v>
      </c>
      <c r="N139" s="176">
        <v>6.667</v>
      </c>
    </row>
    <row r="140" spans="1:14" ht="12.75">
      <c r="A140" s="164" t="s">
        <v>112</v>
      </c>
      <c r="B140" s="165">
        <v>3.65352</v>
      </c>
      <c r="C140" s="147">
        <v>3.65352</v>
      </c>
      <c r="D140" s="147">
        <v>3.65352</v>
      </c>
      <c r="E140" s="176">
        <v>3.65352</v>
      </c>
      <c r="F140" s="165">
        <v>3.65352</v>
      </c>
      <c r="G140" s="151">
        <v>3.65352</v>
      </c>
      <c r="H140" s="151">
        <v>3.65352</v>
      </c>
      <c r="I140" s="147">
        <v>3.65352</v>
      </c>
      <c r="J140" s="184">
        <v>3.65352</v>
      </c>
      <c r="K140" s="151">
        <v>3.65352</v>
      </c>
      <c r="L140" s="147">
        <v>3.65352</v>
      </c>
      <c r="M140" s="147">
        <v>3.65352</v>
      </c>
      <c r="N140" s="184">
        <v>3.65352</v>
      </c>
    </row>
    <row r="141" spans="1:14" ht="12.75">
      <c r="A141" s="164" t="s">
        <v>109</v>
      </c>
      <c r="B141" s="165">
        <v>95.83508</v>
      </c>
      <c r="C141" s="147">
        <v>95.83508</v>
      </c>
      <c r="D141" s="147">
        <v>95.83508</v>
      </c>
      <c r="E141" s="176">
        <v>95.83508</v>
      </c>
      <c r="F141" s="165">
        <v>102.65128</v>
      </c>
      <c r="G141" s="151">
        <v>102.65128</v>
      </c>
      <c r="H141" s="147">
        <v>102.65128</v>
      </c>
      <c r="I141" s="147">
        <v>102.65128</v>
      </c>
      <c r="J141" s="184">
        <v>102.65128</v>
      </c>
      <c r="K141" s="151">
        <v>99.85298</v>
      </c>
      <c r="L141" s="147">
        <v>99.85298</v>
      </c>
      <c r="M141" s="147">
        <v>99.85298</v>
      </c>
      <c r="N141" s="176">
        <v>99.85298</v>
      </c>
    </row>
    <row r="142" spans="1:14" ht="12.75">
      <c r="A142" s="164" t="s">
        <v>143</v>
      </c>
      <c r="B142" s="165">
        <v>2.065</v>
      </c>
      <c r="C142" s="147">
        <v>2.065</v>
      </c>
      <c r="D142" s="147">
        <v>2.065</v>
      </c>
      <c r="E142" s="176">
        <v>2.065</v>
      </c>
      <c r="F142" s="165">
        <v>1.8364</v>
      </c>
      <c r="G142" s="151">
        <v>1.8364</v>
      </c>
      <c r="H142" s="147">
        <v>1.8364</v>
      </c>
      <c r="I142" s="147">
        <v>1.8364</v>
      </c>
      <c r="J142" s="184">
        <v>1.8364</v>
      </c>
      <c r="K142" s="151">
        <v>0</v>
      </c>
      <c r="L142" s="147">
        <v>0</v>
      </c>
      <c r="M142" s="147">
        <v>0</v>
      </c>
      <c r="N142" s="176">
        <v>0</v>
      </c>
    </row>
    <row r="143" spans="1:14" ht="12.75">
      <c r="A143" s="164" t="s">
        <v>149</v>
      </c>
      <c r="B143" s="165">
        <v>196</v>
      </c>
      <c r="C143" s="147">
        <v>196</v>
      </c>
      <c r="D143" s="147">
        <v>196</v>
      </c>
      <c r="E143" s="176">
        <v>196</v>
      </c>
      <c r="F143" s="165">
        <v>196</v>
      </c>
      <c r="G143" s="151">
        <v>196</v>
      </c>
      <c r="H143" s="151">
        <v>196</v>
      </c>
      <c r="I143" s="147">
        <v>196</v>
      </c>
      <c r="J143" s="184">
        <v>196</v>
      </c>
      <c r="K143" s="151">
        <v>196</v>
      </c>
      <c r="L143" s="147">
        <v>196</v>
      </c>
      <c r="M143" s="147">
        <v>196</v>
      </c>
      <c r="N143" s="184">
        <v>196</v>
      </c>
    </row>
    <row r="144" spans="1:14" ht="12.75">
      <c r="A144" s="164" t="s">
        <v>188</v>
      </c>
      <c r="B144" s="165">
        <v>0</v>
      </c>
      <c r="C144" s="147">
        <v>0</v>
      </c>
      <c r="D144" s="147">
        <v>0</v>
      </c>
      <c r="E144" s="176">
        <v>0</v>
      </c>
      <c r="F144" s="165">
        <v>0</v>
      </c>
      <c r="G144" s="151">
        <v>0</v>
      </c>
      <c r="H144" s="151">
        <v>0</v>
      </c>
      <c r="I144" s="147">
        <v>0</v>
      </c>
      <c r="J144" s="184">
        <v>0</v>
      </c>
      <c r="K144" s="151">
        <v>0</v>
      </c>
      <c r="L144" s="147">
        <v>0</v>
      </c>
      <c r="M144" s="147">
        <v>0</v>
      </c>
      <c r="N144" s="184">
        <v>0</v>
      </c>
    </row>
    <row r="145" spans="1:14" ht="12.75">
      <c r="A145" s="166" t="s">
        <v>145</v>
      </c>
      <c r="B145" s="165">
        <v>0</v>
      </c>
      <c r="C145" s="147">
        <v>0</v>
      </c>
      <c r="D145" s="147">
        <v>0</v>
      </c>
      <c r="E145" s="176">
        <v>0</v>
      </c>
      <c r="F145" s="165">
        <v>0</v>
      </c>
      <c r="G145" s="151">
        <v>0</v>
      </c>
      <c r="H145" s="147">
        <v>0</v>
      </c>
      <c r="I145" s="147">
        <v>0</v>
      </c>
      <c r="J145" s="184">
        <v>0</v>
      </c>
      <c r="K145" s="151">
        <v>0</v>
      </c>
      <c r="L145" s="147">
        <v>0</v>
      </c>
      <c r="M145" s="147">
        <v>0</v>
      </c>
      <c r="N145" s="176">
        <v>0</v>
      </c>
    </row>
    <row r="146" spans="1:14" ht="12.75">
      <c r="A146" s="166" t="s">
        <v>114</v>
      </c>
      <c r="B146" s="165">
        <v>0</v>
      </c>
      <c r="C146" s="147">
        <v>0</v>
      </c>
      <c r="D146" s="147">
        <v>0</v>
      </c>
      <c r="E146" s="176">
        <v>0</v>
      </c>
      <c r="F146" s="165">
        <v>0</v>
      </c>
      <c r="G146" s="151">
        <v>0</v>
      </c>
      <c r="H146" s="147">
        <v>0</v>
      </c>
      <c r="I146" s="147">
        <v>0</v>
      </c>
      <c r="J146" s="184">
        <v>0</v>
      </c>
      <c r="K146" s="151">
        <v>0</v>
      </c>
      <c r="L146" s="147">
        <v>0</v>
      </c>
      <c r="M146" s="147">
        <v>0</v>
      </c>
      <c r="N146" s="176">
        <v>0</v>
      </c>
    </row>
    <row r="147" spans="1:14" ht="12.75">
      <c r="A147" s="166" t="s">
        <v>197</v>
      </c>
      <c r="B147" s="165">
        <v>17.048</v>
      </c>
      <c r="C147" s="147">
        <v>17.048</v>
      </c>
      <c r="D147" s="147">
        <v>17.048</v>
      </c>
      <c r="E147" s="176">
        <v>17.048</v>
      </c>
      <c r="F147" s="165">
        <v>17.048</v>
      </c>
      <c r="G147" s="151">
        <v>17.048</v>
      </c>
      <c r="H147" s="147">
        <v>17.048</v>
      </c>
      <c r="I147" s="147">
        <v>17.048</v>
      </c>
      <c r="J147" s="184">
        <v>17.048</v>
      </c>
      <c r="K147" s="151">
        <v>17.048</v>
      </c>
      <c r="L147" s="147">
        <v>17.048</v>
      </c>
      <c r="M147" s="147">
        <v>17.048</v>
      </c>
      <c r="N147" s="176">
        <v>17.048</v>
      </c>
    </row>
    <row r="148" spans="1:14" ht="12.75">
      <c r="A148" s="166" t="s">
        <v>196</v>
      </c>
      <c r="B148" s="165">
        <v>1.0716</v>
      </c>
      <c r="C148" s="147">
        <v>1.0716</v>
      </c>
      <c r="D148" s="147">
        <v>1.0716</v>
      </c>
      <c r="E148" s="176">
        <v>1.0716</v>
      </c>
      <c r="F148" s="165">
        <v>1.0716</v>
      </c>
      <c r="G148" s="151">
        <v>1.0716</v>
      </c>
      <c r="H148" s="151">
        <v>1.0716</v>
      </c>
      <c r="I148" s="147">
        <v>1.0716</v>
      </c>
      <c r="J148" s="184">
        <v>1.0716</v>
      </c>
      <c r="K148" s="151">
        <v>1.0716</v>
      </c>
      <c r="L148" s="147">
        <v>1.0716</v>
      </c>
      <c r="M148" s="147">
        <v>1.0716</v>
      </c>
      <c r="N148" s="184">
        <v>1.0716</v>
      </c>
    </row>
    <row r="149" spans="1:14" ht="12.75">
      <c r="A149" s="166" t="s">
        <v>195</v>
      </c>
      <c r="B149" s="165">
        <v>0</v>
      </c>
      <c r="C149" s="147">
        <v>0</v>
      </c>
      <c r="D149" s="147">
        <v>0</v>
      </c>
      <c r="E149" s="176">
        <v>0</v>
      </c>
      <c r="F149" s="165">
        <v>0</v>
      </c>
      <c r="G149" s="151">
        <v>0</v>
      </c>
      <c r="H149" s="147">
        <v>0</v>
      </c>
      <c r="I149" s="147">
        <v>0</v>
      </c>
      <c r="J149" s="184">
        <v>0</v>
      </c>
      <c r="K149" s="151">
        <v>0</v>
      </c>
      <c r="L149" s="147">
        <v>0</v>
      </c>
      <c r="M149" s="147">
        <v>0</v>
      </c>
      <c r="N149" s="176">
        <v>0</v>
      </c>
    </row>
    <row r="150" spans="1:14" ht="12.75">
      <c r="A150" s="166" t="s">
        <v>141</v>
      </c>
      <c r="B150" s="165">
        <v>9.3973</v>
      </c>
      <c r="C150" s="147">
        <v>9.3973</v>
      </c>
      <c r="D150" s="147">
        <v>9.3973</v>
      </c>
      <c r="E150" s="176">
        <v>9.3973</v>
      </c>
      <c r="F150" s="165">
        <v>9.7756</v>
      </c>
      <c r="G150" s="151">
        <v>9.7756</v>
      </c>
      <c r="H150" s="147">
        <v>9.7756</v>
      </c>
      <c r="I150" s="147">
        <v>9.7756</v>
      </c>
      <c r="J150" s="184">
        <v>9.7756</v>
      </c>
      <c r="K150" s="151">
        <v>9.6203</v>
      </c>
      <c r="L150" s="147">
        <v>9.6203</v>
      </c>
      <c r="M150" s="147">
        <v>9.6203</v>
      </c>
      <c r="N150" s="176">
        <v>9.6203</v>
      </c>
    </row>
    <row r="151" spans="1:14" ht="12.75">
      <c r="A151" s="166" t="s">
        <v>194</v>
      </c>
      <c r="B151" s="165">
        <v>6.029100000000001</v>
      </c>
      <c r="C151" s="147">
        <v>6.029100000000001</v>
      </c>
      <c r="D151" s="147">
        <v>6.029100000000001</v>
      </c>
      <c r="E151" s="176">
        <v>6.029100000000001</v>
      </c>
      <c r="F151" s="165">
        <v>10.192</v>
      </c>
      <c r="G151" s="151">
        <v>10.192</v>
      </c>
      <c r="H151" s="147">
        <v>10.192</v>
      </c>
      <c r="I151" s="147">
        <v>10.192</v>
      </c>
      <c r="J151" s="184">
        <v>10.192</v>
      </c>
      <c r="K151" s="151">
        <v>9.6829</v>
      </c>
      <c r="L151" s="147">
        <v>9.6829</v>
      </c>
      <c r="M151" s="147">
        <v>9.6829</v>
      </c>
      <c r="N151" s="176">
        <v>9.6829</v>
      </c>
    </row>
    <row r="152" spans="1:14" ht="12.75">
      <c r="A152" s="166" t="s">
        <v>152</v>
      </c>
      <c r="B152" s="165">
        <v>0</v>
      </c>
      <c r="C152" s="147">
        <v>0</v>
      </c>
      <c r="D152" s="147">
        <v>0</v>
      </c>
      <c r="E152" s="176">
        <v>0</v>
      </c>
      <c r="F152" s="165">
        <v>0</v>
      </c>
      <c r="G152" s="151">
        <v>0</v>
      </c>
      <c r="H152" s="147">
        <v>0</v>
      </c>
      <c r="I152" s="147">
        <v>0</v>
      </c>
      <c r="J152" s="184">
        <v>0</v>
      </c>
      <c r="K152" s="151">
        <v>0</v>
      </c>
      <c r="L152" s="147">
        <v>0</v>
      </c>
      <c r="M152" s="147">
        <v>0</v>
      </c>
      <c r="N152" s="176">
        <v>0</v>
      </c>
    </row>
    <row r="153" spans="1:14" ht="12.75">
      <c r="A153" s="166" t="s">
        <v>193</v>
      </c>
      <c r="B153" s="165">
        <v>0</v>
      </c>
      <c r="C153" s="147">
        <v>0</v>
      </c>
      <c r="D153" s="147">
        <v>0</v>
      </c>
      <c r="E153" s="176">
        <v>0</v>
      </c>
      <c r="F153" s="165">
        <v>0</v>
      </c>
      <c r="G153" s="151">
        <v>0</v>
      </c>
      <c r="H153" s="151">
        <v>0</v>
      </c>
      <c r="I153" s="184">
        <v>0</v>
      </c>
      <c r="J153" s="165">
        <v>0</v>
      </c>
      <c r="K153" s="147">
        <v>0</v>
      </c>
      <c r="L153" s="147">
        <v>0</v>
      </c>
      <c r="M153" s="147">
        <v>0</v>
      </c>
      <c r="N153" s="184">
        <v>0</v>
      </c>
    </row>
    <row r="154" spans="1:14" ht="12.75">
      <c r="A154" s="164" t="s">
        <v>107</v>
      </c>
      <c r="B154" s="165">
        <v>0</v>
      </c>
      <c r="C154" s="147">
        <v>0</v>
      </c>
      <c r="D154" s="147">
        <v>0</v>
      </c>
      <c r="E154" s="176">
        <v>0</v>
      </c>
      <c r="F154" s="165">
        <v>0</v>
      </c>
      <c r="G154" s="151">
        <v>0</v>
      </c>
      <c r="H154" s="151">
        <v>0</v>
      </c>
      <c r="I154" s="147">
        <v>0</v>
      </c>
      <c r="J154" s="184">
        <v>0</v>
      </c>
      <c r="K154" s="151">
        <v>0</v>
      </c>
      <c r="L154" s="147">
        <v>0</v>
      </c>
      <c r="M154" s="147">
        <v>0</v>
      </c>
      <c r="N154" s="184">
        <v>0</v>
      </c>
    </row>
    <row r="155" spans="1:14" ht="12.75">
      <c r="A155" s="164" t="s">
        <v>111</v>
      </c>
      <c r="B155" s="165">
        <v>0</v>
      </c>
      <c r="C155" s="147">
        <v>0</v>
      </c>
      <c r="D155" s="147">
        <v>0</v>
      </c>
      <c r="E155" s="176">
        <v>0</v>
      </c>
      <c r="F155" s="165">
        <v>0</v>
      </c>
      <c r="G155" s="151">
        <v>0</v>
      </c>
      <c r="H155" s="147">
        <v>0</v>
      </c>
      <c r="I155" s="147">
        <v>0</v>
      </c>
      <c r="J155" s="184">
        <v>0</v>
      </c>
      <c r="K155" s="151">
        <v>0</v>
      </c>
      <c r="L155" s="147">
        <v>0</v>
      </c>
      <c r="M155" s="147">
        <v>0</v>
      </c>
      <c r="N155" s="176">
        <v>0</v>
      </c>
    </row>
    <row r="156" spans="1:14" ht="12.75">
      <c r="A156" s="166" t="s">
        <v>106</v>
      </c>
      <c r="B156" s="165">
        <v>0</v>
      </c>
      <c r="C156" s="147">
        <v>0</v>
      </c>
      <c r="D156" s="147">
        <v>0</v>
      </c>
      <c r="E156" s="176">
        <v>0</v>
      </c>
      <c r="F156" s="165">
        <v>0</v>
      </c>
      <c r="G156" s="151">
        <v>0</v>
      </c>
      <c r="H156" s="147">
        <v>0</v>
      </c>
      <c r="I156" s="147">
        <v>0</v>
      </c>
      <c r="J156" s="184">
        <v>0</v>
      </c>
      <c r="K156" s="151">
        <v>0</v>
      </c>
      <c r="L156" s="147">
        <v>0</v>
      </c>
      <c r="M156" s="147">
        <v>0</v>
      </c>
      <c r="N156" s="176">
        <v>0</v>
      </c>
    </row>
    <row r="157" spans="1:14" ht="12.75">
      <c r="A157" s="164" t="s">
        <v>113</v>
      </c>
      <c r="B157" s="165">
        <v>2.62546</v>
      </c>
      <c r="C157" s="147">
        <v>2.62546</v>
      </c>
      <c r="D157" s="147">
        <v>2.62546</v>
      </c>
      <c r="E157" s="176">
        <v>2.62546</v>
      </c>
      <c r="F157" s="165">
        <v>2.62546</v>
      </c>
      <c r="G157" s="151">
        <v>2.62546</v>
      </c>
      <c r="H157" s="147">
        <v>2.62546</v>
      </c>
      <c r="I157" s="147">
        <v>2.62546</v>
      </c>
      <c r="J157" s="184">
        <v>2.62546</v>
      </c>
      <c r="K157" s="151">
        <v>2.62546</v>
      </c>
      <c r="L157" s="147">
        <v>2.62546</v>
      </c>
      <c r="M157" s="147">
        <v>2.62546</v>
      </c>
      <c r="N157" s="176">
        <v>2.62546</v>
      </c>
    </row>
    <row r="158" spans="1:14" ht="12.75">
      <c r="A158" s="166" t="s">
        <v>192</v>
      </c>
      <c r="B158" s="165">
        <v>7.93373</v>
      </c>
      <c r="C158" s="147">
        <v>7.93373</v>
      </c>
      <c r="D158" s="147">
        <v>7.93373</v>
      </c>
      <c r="E158" s="176">
        <v>7.93373</v>
      </c>
      <c r="F158" s="165">
        <v>7.93373</v>
      </c>
      <c r="G158" s="151">
        <v>7.93373</v>
      </c>
      <c r="H158" s="151">
        <v>7.93373</v>
      </c>
      <c r="I158" s="147">
        <v>7.93373</v>
      </c>
      <c r="J158" s="184">
        <v>7.93373</v>
      </c>
      <c r="K158" s="151">
        <v>7.93373</v>
      </c>
      <c r="L158" s="147">
        <v>7.93373</v>
      </c>
      <c r="M158" s="147">
        <v>7.93373</v>
      </c>
      <c r="N158" s="184">
        <v>7.93373</v>
      </c>
    </row>
    <row r="159" spans="1:14" ht="12.75">
      <c r="A159" s="166" t="s">
        <v>191</v>
      </c>
      <c r="B159" s="165">
        <v>0</v>
      </c>
      <c r="C159" s="147">
        <v>0</v>
      </c>
      <c r="D159" s="147">
        <v>0</v>
      </c>
      <c r="E159" s="176">
        <v>0</v>
      </c>
      <c r="F159" s="165">
        <v>0</v>
      </c>
      <c r="G159" s="151">
        <v>0</v>
      </c>
      <c r="H159" s="147">
        <v>0</v>
      </c>
      <c r="I159" s="147">
        <v>0</v>
      </c>
      <c r="J159" s="184">
        <v>0</v>
      </c>
      <c r="K159" s="151">
        <v>0</v>
      </c>
      <c r="L159" s="147">
        <v>0</v>
      </c>
      <c r="M159" s="147">
        <v>0</v>
      </c>
      <c r="N159" s="176">
        <v>0</v>
      </c>
    </row>
    <row r="160" spans="1:14" ht="12.75">
      <c r="A160" s="164" t="s">
        <v>190</v>
      </c>
      <c r="B160" s="165">
        <v>1.61008</v>
      </c>
      <c r="C160" s="147">
        <v>1.61008</v>
      </c>
      <c r="D160" s="147">
        <v>1.61008</v>
      </c>
      <c r="E160" s="176">
        <v>1.61008</v>
      </c>
      <c r="F160" s="165">
        <v>1.61008</v>
      </c>
      <c r="G160" s="151">
        <v>1.61008</v>
      </c>
      <c r="H160" s="147">
        <v>1.61008</v>
      </c>
      <c r="I160" s="147">
        <v>1.61008</v>
      </c>
      <c r="J160" s="184">
        <v>1.61008</v>
      </c>
      <c r="K160" s="151">
        <v>1.61008</v>
      </c>
      <c r="L160" s="147">
        <v>1.61008</v>
      </c>
      <c r="M160" s="147">
        <v>1.61008</v>
      </c>
      <c r="N160" s="176">
        <v>1.61008</v>
      </c>
    </row>
    <row r="161" spans="1:14" ht="12.75">
      <c r="A161" s="164" t="s">
        <v>150</v>
      </c>
      <c r="B161" s="165">
        <v>0.553</v>
      </c>
      <c r="C161" s="147">
        <v>0.553</v>
      </c>
      <c r="D161" s="147">
        <v>0.553</v>
      </c>
      <c r="E161" s="176">
        <v>0.553</v>
      </c>
      <c r="F161" s="165">
        <v>0.553</v>
      </c>
      <c r="G161" s="151">
        <v>0.553</v>
      </c>
      <c r="H161" s="147">
        <v>0.553</v>
      </c>
      <c r="I161" s="147">
        <v>0.553</v>
      </c>
      <c r="J161" s="184">
        <v>0.553</v>
      </c>
      <c r="K161" s="151">
        <v>0.553</v>
      </c>
      <c r="L161" s="147">
        <v>0.553</v>
      </c>
      <c r="M161" s="147">
        <v>0.553</v>
      </c>
      <c r="N161" s="176">
        <v>0.553</v>
      </c>
    </row>
    <row r="162" spans="1:14" ht="13.5" thickBot="1">
      <c r="A162" s="245" t="s">
        <v>154</v>
      </c>
      <c r="B162" s="246">
        <v>0.88871</v>
      </c>
      <c r="C162" s="247">
        <v>0.88871</v>
      </c>
      <c r="D162" s="247">
        <v>0.88871</v>
      </c>
      <c r="E162" s="248">
        <v>0.88871</v>
      </c>
      <c r="F162" s="246">
        <v>0.88871</v>
      </c>
      <c r="G162" s="249">
        <v>0.88871</v>
      </c>
      <c r="H162" s="249">
        <v>0.88871</v>
      </c>
      <c r="I162" s="247">
        <v>0.88871</v>
      </c>
      <c r="J162" s="250">
        <v>0.88871</v>
      </c>
      <c r="K162" s="249">
        <v>0.88871</v>
      </c>
      <c r="L162" s="247">
        <v>0.88871</v>
      </c>
      <c r="M162" s="247">
        <v>0.88871</v>
      </c>
      <c r="N162" s="250">
        <v>0.88871</v>
      </c>
    </row>
    <row r="163" spans="2:14" ht="13.5" thickBot="1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ht="26.25" thickBot="1">
      <c r="A164" s="178" t="s">
        <v>6</v>
      </c>
      <c r="B164" s="198">
        <f>IF((B124-B122)&gt;=0,0,IF((B124-B122)&lt;=0,-(B124-B122)))</f>
        <v>34.43053000000009</v>
      </c>
      <c r="C164" s="198">
        <f aca="true" t="shared" si="12" ref="C164:N164">IF((C124-C122)&gt;=0,0,IF((C124-C122)&lt;=0,-(C124-C122)))</f>
        <v>34.43053000000009</v>
      </c>
      <c r="D164" s="198">
        <f t="shared" si="12"/>
        <v>34.43053000000009</v>
      </c>
      <c r="E164" s="198">
        <f t="shared" si="12"/>
        <v>34.43053000000009</v>
      </c>
      <c r="F164" s="198">
        <f t="shared" si="12"/>
        <v>17.17062999999996</v>
      </c>
      <c r="G164" s="198">
        <f t="shared" si="12"/>
        <v>17.17062999999996</v>
      </c>
      <c r="H164" s="198">
        <f t="shared" si="12"/>
        <v>17.17062999999996</v>
      </c>
      <c r="I164" s="198">
        <f t="shared" si="12"/>
        <v>17.17062999999996</v>
      </c>
      <c r="J164" s="198">
        <f t="shared" si="12"/>
        <v>17.17062999999996</v>
      </c>
      <c r="K164" s="198">
        <f t="shared" si="12"/>
        <v>27.350530000000163</v>
      </c>
      <c r="L164" s="198">
        <f t="shared" si="12"/>
        <v>27.350530000000163</v>
      </c>
      <c r="M164" s="198">
        <f t="shared" si="12"/>
        <v>27.350530000000163</v>
      </c>
      <c r="N164" s="257">
        <f t="shared" si="12"/>
        <v>27.350530000000163</v>
      </c>
    </row>
    <row r="165" spans="1:14" ht="13.5" thickBot="1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46"/>
    </row>
    <row r="166" spans="1:14" ht="13.5" thickBot="1">
      <c r="A166" s="259" t="s">
        <v>202</v>
      </c>
      <c r="B166" s="6">
        <f>IF((B124-B122)&gt;=0,(B124-B122),IF((B124-B122)&lt;=0,0))</f>
        <v>0</v>
      </c>
      <c r="C166" s="6">
        <f aca="true" t="shared" si="13" ref="C166:N166">IF((C124-C122)&gt;=0,(C124-C122),IF((C124-C122)&lt;=0,0))</f>
        <v>0</v>
      </c>
      <c r="D166" s="6">
        <f t="shared" si="13"/>
        <v>0</v>
      </c>
      <c r="E166" s="6">
        <f t="shared" si="13"/>
        <v>0</v>
      </c>
      <c r="F166" s="6">
        <f t="shared" si="13"/>
        <v>0</v>
      </c>
      <c r="G166" s="6">
        <f t="shared" si="13"/>
        <v>0</v>
      </c>
      <c r="H166" s="6">
        <f t="shared" si="13"/>
        <v>0</v>
      </c>
      <c r="I166" s="6">
        <f t="shared" si="13"/>
        <v>0</v>
      </c>
      <c r="J166" s="6">
        <f t="shared" si="13"/>
        <v>0</v>
      </c>
      <c r="K166" s="6">
        <f t="shared" si="13"/>
        <v>0</v>
      </c>
      <c r="L166" s="6">
        <f t="shared" si="13"/>
        <v>0</v>
      </c>
      <c r="M166" s="6">
        <f t="shared" si="13"/>
        <v>0</v>
      </c>
      <c r="N166" s="254">
        <f t="shared" si="13"/>
        <v>0</v>
      </c>
    </row>
    <row r="167" spans="1:13" ht="13.5" thickBot="1">
      <c r="A167" s="252"/>
      <c r="B167" s="253"/>
      <c r="C167" s="253"/>
      <c r="D167" s="253"/>
      <c r="E167" s="253"/>
      <c r="F167" s="19"/>
      <c r="G167" s="19"/>
      <c r="H167" s="19"/>
      <c r="I167" s="150"/>
      <c r="J167" s="19"/>
      <c r="K167" s="19"/>
      <c r="L167" s="19"/>
      <c r="M167" s="19"/>
    </row>
    <row r="168" spans="1:14" ht="13.5" thickBot="1">
      <c r="A168" s="86"/>
      <c r="B168" s="287" t="s">
        <v>81</v>
      </c>
      <c r="C168" s="288"/>
      <c r="D168" s="288"/>
      <c r="E168" s="289"/>
      <c r="F168" s="296" t="s">
        <v>82</v>
      </c>
      <c r="G168" s="297"/>
      <c r="H168" s="297"/>
      <c r="I168" s="297"/>
      <c r="J168" s="298"/>
      <c r="K168" s="294" t="s">
        <v>83</v>
      </c>
      <c r="L168" s="294"/>
      <c r="M168" s="294"/>
      <c r="N168" s="295"/>
    </row>
    <row r="169" spans="1:14" ht="12.75">
      <c r="A169" s="169" t="s">
        <v>4</v>
      </c>
      <c r="B169" s="51" t="s">
        <v>54</v>
      </c>
      <c r="C169" s="26" t="s">
        <v>55</v>
      </c>
      <c r="D169" s="26" t="s">
        <v>56</v>
      </c>
      <c r="E169" s="52" t="s">
        <v>57</v>
      </c>
      <c r="F169" s="51" t="s">
        <v>58</v>
      </c>
      <c r="G169" s="26" t="s">
        <v>59</v>
      </c>
      <c r="H169" s="26" t="s">
        <v>60</v>
      </c>
      <c r="I169" s="26" t="s">
        <v>61</v>
      </c>
      <c r="J169" s="241" t="s">
        <v>62</v>
      </c>
      <c r="K169" s="238" t="s">
        <v>63</v>
      </c>
      <c r="L169" s="26" t="s">
        <v>64</v>
      </c>
      <c r="M169" s="26" t="s">
        <v>65</v>
      </c>
      <c r="N169" s="52" t="s">
        <v>66</v>
      </c>
    </row>
    <row r="170" spans="1:14" ht="12.75">
      <c r="A170" s="72"/>
      <c r="B170" s="1"/>
      <c r="C170" s="2"/>
      <c r="D170" s="2"/>
      <c r="E170" s="158"/>
      <c r="F170" s="187"/>
      <c r="G170" s="167"/>
      <c r="H170" s="2"/>
      <c r="I170" s="53"/>
      <c r="J170" s="242"/>
      <c r="K170" s="167"/>
      <c r="L170" s="2"/>
      <c r="M170" s="2"/>
      <c r="N170" s="158"/>
    </row>
    <row r="171" spans="1:14" ht="12.75">
      <c r="A171" s="77" t="s">
        <v>8</v>
      </c>
      <c r="B171" s="171">
        <v>813.76</v>
      </c>
      <c r="C171" s="78">
        <v>813.76</v>
      </c>
      <c r="D171" s="78">
        <v>813.76</v>
      </c>
      <c r="E171" s="159">
        <v>813.76</v>
      </c>
      <c r="F171" s="171">
        <v>819.44</v>
      </c>
      <c r="G171" s="186">
        <v>819.44</v>
      </c>
      <c r="H171" s="78">
        <v>819.44</v>
      </c>
      <c r="I171" s="78">
        <v>819.44</v>
      </c>
      <c r="J171" s="244">
        <v>819.44</v>
      </c>
      <c r="K171" s="260">
        <v>794.81</v>
      </c>
      <c r="L171" s="111">
        <v>794.81</v>
      </c>
      <c r="M171" s="111">
        <v>794.81</v>
      </c>
      <c r="N171" s="195">
        <v>794.81</v>
      </c>
    </row>
    <row r="172" spans="1:14" ht="12.75">
      <c r="A172" s="72"/>
      <c r="B172" s="172"/>
      <c r="C172" s="75"/>
      <c r="D172" s="75"/>
      <c r="E172" s="173"/>
      <c r="F172" s="172"/>
      <c r="G172" s="168"/>
      <c r="H172" s="75"/>
      <c r="I172" s="75"/>
      <c r="J172" s="180"/>
      <c r="K172" s="168"/>
      <c r="L172" s="75"/>
      <c r="M172" s="75"/>
      <c r="N172" s="173"/>
    </row>
    <row r="173" spans="1:14" ht="12.75">
      <c r="A173" s="73" t="s">
        <v>11</v>
      </c>
      <c r="B173" s="172">
        <f>B174</f>
        <v>0</v>
      </c>
      <c r="C173" s="75">
        <f aca="true" t="shared" si="14" ref="C173:N173">C174</f>
        <v>0</v>
      </c>
      <c r="D173" s="75">
        <f t="shared" si="14"/>
        <v>0</v>
      </c>
      <c r="E173" s="173">
        <f t="shared" si="14"/>
        <v>0</v>
      </c>
      <c r="F173" s="172">
        <f t="shared" si="14"/>
        <v>0</v>
      </c>
      <c r="G173" s="168">
        <f t="shared" si="14"/>
        <v>0</v>
      </c>
      <c r="H173" s="75">
        <f t="shared" si="14"/>
        <v>0</v>
      </c>
      <c r="I173" s="75">
        <f t="shared" si="14"/>
        <v>0</v>
      </c>
      <c r="J173" s="180">
        <f t="shared" si="14"/>
        <v>0</v>
      </c>
      <c r="K173" s="168">
        <f t="shared" si="14"/>
        <v>0</v>
      </c>
      <c r="L173" s="75">
        <f t="shared" si="14"/>
        <v>0</v>
      </c>
      <c r="M173" s="75">
        <f t="shared" si="14"/>
        <v>0</v>
      </c>
      <c r="N173" s="173">
        <f t="shared" si="14"/>
        <v>0</v>
      </c>
    </row>
    <row r="174" spans="1:14" ht="12.75">
      <c r="A174" s="204"/>
      <c r="B174" s="174"/>
      <c r="C174" s="25"/>
      <c r="D174" s="25"/>
      <c r="E174" s="175"/>
      <c r="F174" s="174"/>
      <c r="G174" s="200"/>
      <c r="H174" s="25"/>
      <c r="I174" s="25"/>
      <c r="J174" s="243"/>
      <c r="K174" s="200"/>
      <c r="L174" s="25"/>
      <c r="M174" s="25"/>
      <c r="N174" s="175"/>
    </row>
    <row r="175" spans="1:14" ht="12.75">
      <c r="A175" s="72"/>
      <c r="B175" s="172"/>
      <c r="C175" s="75"/>
      <c r="D175" s="75"/>
      <c r="E175" s="173"/>
      <c r="F175" s="172"/>
      <c r="G175" s="168"/>
      <c r="H175" s="75"/>
      <c r="I175" s="75"/>
      <c r="J175" s="180"/>
      <c r="K175" s="168"/>
      <c r="L175" s="75"/>
      <c r="M175" s="75"/>
      <c r="N175" s="173"/>
    </row>
    <row r="176" spans="1:14" ht="12.75">
      <c r="A176" s="77" t="s">
        <v>10</v>
      </c>
      <c r="B176" s="179">
        <f>B173+B171</f>
        <v>813.76</v>
      </c>
      <c r="C176" s="78">
        <f aca="true" t="shared" si="15" ref="C176:M176">C173+C171</f>
        <v>813.76</v>
      </c>
      <c r="D176" s="78">
        <f t="shared" si="15"/>
        <v>813.76</v>
      </c>
      <c r="E176" s="159">
        <f t="shared" si="15"/>
        <v>813.76</v>
      </c>
      <c r="F176" s="179">
        <f t="shared" si="15"/>
        <v>819.44</v>
      </c>
      <c r="G176" s="186">
        <f t="shared" si="15"/>
        <v>819.44</v>
      </c>
      <c r="H176" s="78">
        <f>H173+H171</f>
        <v>819.44</v>
      </c>
      <c r="I176" s="78">
        <f t="shared" si="15"/>
        <v>819.44</v>
      </c>
      <c r="J176" s="244">
        <f t="shared" si="15"/>
        <v>819.44</v>
      </c>
      <c r="K176" s="186">
        <f t="shared" si="15"/>
        <v>794.81</v>
      </c>
      <c r="L176" s="78">
        <f>L173+L171</f>
        <v>794.81</v>
      </c>
      <c r="M176" s="78">
        <f t="shared" si="15"/>
        <v>794.81</v>
      </c>
      <c r="N176" s="159">
        <f>N173+N171</f>
        <v>794.81</v>
      </c>
    </row>
    <row r="177" spans="1:14" ht="12.75">
      <c r="A177" s="72"/>
      <c r="B177" s="172"/>
      <c r="C177" s="75"/>
      <c r="D177" s="75"/>
      <c r="E177" s="173"/>
      <c r="F177" s="172"/>
      <c r="G177" s="168"/>
      <c r="H177" s="75"/>
      <c r="I177" s="75"/>
      <c r="J177" s="180"/>
      <c r="K177" s="168"/>
      <c r="L177" s="75"/>
      <c r="M177" s="75"/>
      <c r="N177" s="173"/>
    </row>
    <row r="178" spans="1:14" ht="12.75">
      <c r="A178" s="170" t="s">
        <v>9</v>
      </c>
      <c r="B178" s="183">
        <f aca="true" t="shared" si="16" ref="B178:N178">SUM(B180:B216)</f>
        <v>788.8793699999999</v>
      </c>
      <c r="C178" s="230">
        <f t="shared" si="16"/>
        <v>788.8793699999999</v>
      </c>
      <c r="D178" s="230">
        <f t="shared" si="16"/>
        <v>788.8793699999999</v>
      </c>
      <c r="E178" s="191">
        <f t="shared" si="16"/>
        <v>788.8793699999999</v>
      </c>
      <c r="F178" s="183">
        <f t="shared" si="16"/>
        <v>765.2794699999998</v>
      </c>
      <c r="G178" s="201">
        <f t="shared" si="16"/>
        <v>765.2794699999998</v>
      </c>
      <c r="H178" s="230">
        <f t="shared" si="16"/>
        <v>765.2794699999998</v>
      </c>
      <c r="I178" s="230">
        <f t="shared" si="16"/>
        <v>765.2794699999998</v>
      </c>
      <c r="J178" s="232">
        <f t="shared" si="16"/>
        <v>765.2794699999998</v>
      </c>
      <c r="K178" s="240">
        <f t="shared" si="16"/>
        <v>774.0992699999998</v>
      </c>
      <c r="L178" s="230">
        <f t="shared" si="16"/>
        <v>774.0992699999998</v>
      </c>
      <c r="M178" s="230">
        <f t="shared" si="16"/>
        <v>774.0992699999998</v>
      </c>
      <c r="N178" s="191">
        <f t="shared" si="16"/>
        <v>774.0992699999998</v>
      </c>
    </row>
    <row r="179" spans="1:14" ht="12.75">
      <c r="A179" s="96"/>
      <c r="B179" s="65"/>
      <c r="C179" s="237"/>
      <c r="D179" s="181"/>
      <c r="E179" s="177"/>
      <c r="F179" s="65"/>
      <c r="G179" s="181"/>
      <c r="H179" s="50"/>
      <c r="I179" s="50"/>
      <c r="J179" s="182"/>
      <c r="K179" s="181"/>
      <c r="L179" s="50"/>
      <c r="M179" s="50"/>
      <c r="N179" s="177"/>
    </row>
    <row r="180" spans="1:14" ht="12.75">
      <c r="A180" s="166" t="s">
        <v>105</v>
      </c>
      <c r="B180" s="165">
        <v>13.555200000000001</v>
      </c>
      <c r="C180" s="147">
        <v>13.555200000000001</v>
      </c>
      <c r="D180" s="147">
        <v>13.555200000000001</v>
      </c>
      <c r="E180" s="151">
        <v>13.555200000000001</v>
      </c>
      <c r="F180" s="165">
        <v>0</v>
      </c>
      <c r="G180" s="151">
        <v>0</v>
      </c>
      <c r="H180" s="147">
        <v>0</v>
      </c>
      <c r="I180" s="147">
        <v>0</v>
      </c>
      <c r="J180" s="184">
        <v>0</v>
      </c>
      <c r="K180" s="151">
        <v>2.5554</v>
      </c>
      <c r="L180" s="147">
        <v>2.5554</v>
      </c>
      <c r="M180" s="147">
        <v>2.5554</v>
      </c>
      <c r="N180" s="176">
        <v>2.5554</v>
      </c>
    </row>
    <row r="181" spans="1:14" ht="12.75">
      <c r="A181" s="166" t="s">
        <v>108</v>
      </c>
      <c r="B181" s="165">
        <v>233.97</v>
      </c>
      <c r="C181" s="147">
        <v>233.97</v>
      </c>
      <c r="D181" s="147">
        <v>233.97</v>
      </c>
      <c r="E181" s="184">
        <v>233.97</v>
      </c>
      <c r="F181" s="165">
        <v>233.97</v>
      </c>
      <c r="G181" s="151">
        <v>233.97</v>
      </c>
      <c r="H181" s="151">
        <v>233.97</v>
      </c>
      <c r="I181" s="147">
        <v>233.97</v>
      </c>
      <c r="J181" s="184">
        <v>233.97</v>
      </c>
      <c r="K181" s="151">
        <v>233.97</v>
      </c>
      <c r="L181" s="147">
        <v>233.97</v>
      </c>
      <c r="M181" s="147">
        <v>233.97</v>
      </c>
      <c r="N181" s="184">
        <v>233.97</v>
      </c>
    </row>
    <row r="182" spans="1:14" ht="12.75">
      <c r="A182" s="208" t="s">
        <v>133</v>
      </c>
      <c r="B182" s="165">
        <v>61.6</v>
      </c>
      <c r="C182" s="147">
        <v>61.6</v>
      </c>
      <c r="D182" s="147">
        <v>61.6</v>
      </c>
      <c r="E182" s="184">
        <v>61.6</v>
      </c>
      <c r="F182" s="165">
        <v>61.6</v>
      </c>
      <c r="G182" s="151">
        <v>61.6</v>
      </c>
      <c r="H182" s="147">
        <v>61.6</v>
      </c>
      <c r="I182" s="147">
        <v>61.6</v>
      </c>
      <c r="J182" s="184">
        <v>61.6</v>
      </c>
      <c r="K182" s="151">
        <v>61.6</v>
      </c>
      <c r="L182" s="147">
        <v>61.6</v>
      </c>
      <c r="M182" s="147">
        <v>61.6</v>
      </c>
      <c r="N182" s="176">
        <v>61.6</v>
      </c>
    </row>
    <row r="183" spans="1:14" ht="12.75">
      <c r="A183" s="164" t="s">
        <v>115</v>
      </c>
      <c r="B183" s="165">
        <v>1.53208</v>
      </c>
      <c r="C183" s="147">
        <v>1.53208</v>
      </c>
      <c r="D183" s="147">
        <v>1.53208</v>
      </c>
      <c r="E183" s="184">
        <v>1.53208</v>
      </c>
      <c r="F183" s="165">
        <v>1.53208</v>
      </c>
      <c r="G183" s="151">
        <v>1.53208</v>
      </c>
      <c r="H183" s="151">
        <v>1.53208</v>
      </c>
      <c r="I183" s="147">
        <v>1.53208</v>
      </c>
      <c r="J183" s="184">
        <v>1.53208</v>
      </c>
      <c r="K183" s="151">
        <v>1.53208</v>
      </c>
      <c r="L183" s="147">
        <v>1.53208</v>
      </c>
      <c r="M183" s="147">
        <v>1.53208</v>
      </c>
      <c r="N183" s="184">
        <v>1.53208</v>
      </c>
    </row>
    <row r="184" spans="1:14" ht="12.75">
      <c r="A184" s="166" t="s">
        <v>151</v>
      </c>
      <c r="B184" s="165">
        <v>27.1103</v>
      </c>
      <c r="C184" s="147">
        <v>27.1103</v>
      </c>
      <c r="D184" s="147">
        <v>27.1103</v>
      </c>
      <c r="E184" s="184">
        <v>27.1103</v>
      </c>
      <c r="F184" s="165">
        <v>21.8528</v>
      </c>
      <c r="G184" s="151">
        <v>21.8528</v>
      </c>
      <c r="H184" s="147">
        <v>21.8528</v>
      </c>
      <c r="I184" s="147">
        <v>21.8528</v>
      </c>
      <c r="J184" s="184">
        <v>21.8528</v>
      </c>
      <c r="K184" s="151">
        <v>21.402</v>
      </c>
      <c r="L184" s="147">
        <v>21.402</v>
      </c>
      <c r="M184" s="147">
        <v>21.402</v>
      </c>
      <c r="N184" s="176">
        <v>21.402</v>
      </c>
    </row>
    <row r="185" spans="1:14" ht="12.75">
      <c r="A185" s="166" t="s">
        <v>110</v>
      </c>
      <c r="B185" s="165">
        <v>15.181799999999999</v>
      </c>
      <c r="C185" s="147">
        <v>15.181799999999999</v>
      </c>
      <c r="D185" s="147">
        <v>15.181799999999999</v>
      </c>
      <c r="E185" s="184">
        <v>15.181799999999999</v>
      </c>
      <c r="F185" s="165">
        <v>34.655199999999994</v>
      </c>
      <c r="G185" s="151">
        <v>34.655199999999994</v>
      </c>
      <c r="H185" s="147">
        <v>34.655199999999994</v>
      </c>
      <c r="I185" s="147">
        <v>34.655199999999994</v>
      </c>
      <c r="J185" s="184">
        <v>34.655199999999994</v>
      </c>
      <c r="K185" s="151">
        <v>33.3872</v>
      </c>
      <c r="L185" s="147">
        <v>33.3872</v>
      </c>
      <c r="M185" s="147">
        <v>33.3872</v>
      </c>
      <c r="N185" s="176">
        <v>33.3872</v>
      </c>
    </row>
    <row r="186" spans="1:14" ht="12.75">
      <c r="A186" s="166" t="s">
        <v>134</v>
      </c>
      <c r="B186" s="165">
        <v>15.4</v>
      </c>
      <c r="C186" s="147">
        <v>15.4</v>
      </c>
      <c r="D186" s="147">
        <v>15.4</v>
      </c>
      <c r="E186" s="184">
        <v>15.4</v>
      </c>
      <c r="F186" s="165">
        <v>15.4</v>
      </c>
      <c r="G186" s="151">
        <v>15.4</v>
      </c>
      <c r="H186" s="147">
        <v>15.4</v>
      </c>
      <c r="I186" s="147">
        <v>15.4</v>
      </c>
      <c r="J186" s="184">
        <v>15.4</v>
      </c>
      <c r="K186" s="151">
        <v>15.4</v>
      </c>
      <c r="L186" s="147">
        <v>15.4</v>
      </c>
      <c r="M186" s="147">
        <v>15.4</v>
      </c>
      <c r="N186" s="176">
        <v>15.4</v>
      </c>
    </row>
    <row r="187" spans="1:14" ht="12.75">
      <c r="A187" s="166" t="s">
        <v>153</v>
      </c>
      <c r="B187" s="165">
        <v>2.0001</v>
      </c>
      <c r="C187" s="147">
        <v>2.0001</v>
      </c>
      <c r="D187" s="147">
        <v>2.0001</v>
      </c>
      <c r="E187" s="184">
        <v>2.0001</v>
      </c>
      <c r="F187" s="165">
        <v>2.0001</v>
      </c>
      <c r="G187" s="151">
        <v>2.0001</v>
      </c>
      <c r="H187" s="151">
        <v>2.0001</v>
      </c>
      <c r="I187" s="147">
        <v>2.0001</v>
      </c>
      <c r="J187" s="184">
        <v>2.0001</v>
      </c>
      <c r="K187" s="151">
        <v>2.0001</v>
      </c>
      <c r="L187" s="147">
        <v>2.0001</v>
      </c>
      <c r="M187" s="147">
        <v>2.0001</v>
      </c>
      <c r="N187" s="184">
        <v>2.0001</v>
      </c>
    </row>
    <row r="188" spans="1:14" ht="12.75">
      <c r="A188" s="166" t="s">
        <v>201</v>
      </c>
      <c r="B188" s="165">
        <v>8.1331</v>
      </c>
      <c r="C188" s="147">
        <v>8.1331</v>
      </c>
      <c r="D188" s="147">
        <v>8.1331</v>
      </c>
      <c r="E188" s="151">
        <v>8.1331</v>
      </c>
      <c r="F188" s="165">
        <v>6.6645</v>
      </c>
      <c r="G188" s="151">
        <v>6.6645</v>
      </c>
      <c r="H188" s="147">
        <v>6.6645</v>
      </c>
      <c r="I188" s="147">
        <v>6.6645</v>
      </c>
      <c r="J188" s="184">
        <v>6.6645</v>
      </c>
      <c r="K188" s="151">
        <v>6.4206</v>
      </c>
      <c r="L188" s="147">
        <v>6.4206</v>
      </c>
      <c r="M188" s="147">
        <v>6.4206</v>
      </c>
      <c r="N188" s="176">
        <v>6.4206</v>
      </c>
    </row>
    <row r="189" spans="1:14" ht="12.75">
      <c r="A189" s="205" t="s">
        <v>144</v>
      </c>
      <c r="B189" s="165">
        <v>5.286</v>
      </c>
      <c r="C189" s="147">
        <v>5.286</v>
      </c>
      <c r="D189" s="147">
        <v>5.286</v>
      </c>
      <c r="E189" s="184">
        <v>5.286</v>
      </c>
      <c r="F189" s="165">
        <v>5.286</v>
      </c>
      <c r="G189" s="151">
        <v>5.286</v>
      </c>
      <c r="H189" s="151">
        <v>5.286</v>
      </c>
      <c r="I189" s="147">
        <v>5.286</v>
      </c>
      <c r="J189" s="184">
        <v>5.286</v>
      </c>
      <c r="K189" s="151">
        <v>5.286</v>
      </c>
      <c r="L189" s="147">
        <v>5.286</v>
      </c>
      <c r="M189" s="147">
        <v>5.286</v>
      </c>
      <c r="N189" s="184">
        <v>5.286</v>
      </c>
    </row>
    <row r="190" spans="1:14" ht="12.75">
      <c r="A190" s="205" t="s">
        <v>200</v>
      </c>
      <c r="B190" s="165">
        <v>1.26873</v>
      </c>
      <c r="C190" s="147">
        <v>1.26873</v>
      </c>
      <c r="D190" s="147">
        <v>1.26873</v>
      </c>
      <c r="E190" s="184">
        <v>1.26873</v>
      </c>
      <c r="F190" s="165">
        <v>1.26873</v>
      </c>
      <c r="G190" s="151">
        <v>1.26873</v>
      </c>
      <c r="H190" s="151">
        <v>1.26873</v>
      </c>
      <c r="I190" s="147">
        <v>1.26873</v>
      </c>
      <c r="J190" s="184">
        <v>1.26873</v>
      </c>
      <c r="K190" s="151">
        <v>1.26873</v>
      </c>
      <c r="L190" s="147">
        <v>1.26873</v>
      </c>
      <c r="M190" s="147">
        <v>1.26873</v>
      </c>
      <c r="N190" s="184">
        <v>1.26873</v>
      </c>
    </row>
    <row r="191" spans="1:14" ht="12.75">
      <c r="A191" s="166" t="s">
        <v>199</v>
      </c>
      <c r="B191" s="165">
        <v>0.83338</v>
      </c>
      <c r="C191" s="147">
        <v>0.83338</v>
      </c>
      <c r="D191" s="147">
        <v>0.83338</v>
      </c>
      <c r="E191" s="184">
        <v>0.83338</v>
      </c>
      <c r="F191" s="165">
        <v>0.83338</v>
      </c>
      <c r="G191" s="151">
        <v>0.83338</v>
      </c>
      <c r="H191" s="151">
        <v>0.83338</v>
      </c>
      <c r="I191" s="147">
        <v>0.83338</v>
      </c>
      <c r="J191" s="184">
        <v>0.83338</v>
      </c>
      <c r="K191" s="151">
        <v>0.83338</v>
      </c>
      <c r="L191" s="147">
        <v>0.83338</v>
      </c>
      <c r="M191" s="147">
        <v>0.83338</v>
      </c>
      <c r="N191" s="184">
        <v>0.83338</v>
      </c>
    </row>
    <row r="192" spans="1:14" ht="12.75">
      <c r="A192" s="166" t="s">
        <v>198</v>
      </c>
      <c r="B192" s="165">
        <v>37.9032</v>
      </c>
      <c r="C192" s="147">
        <v>37.9032</v>
      </c>
      <c r="D192" s="147">
        <v>37.9032</v>
      </c>
      <c r="E192" s="176">
        <v>37.9032</v>
      </c>
      <c r="F192" s="165">
        <v>37.315799999999996</v>
      </c>
      <c r="G192" s="151">
        <v>37.315799999999996</v>
      </c>
      <c r="H192" s="147">
        <v>37.315799999999996</v>
      </c>
      <c r="I192" s="147">
        <v>37.315799999999996</v>
      </c>
      <c r="J192" s="184">
        <v>37.315799999999996</v>
      </c>
      <c r="K192" s="151">
        <v>37.218199999999996</v>
      </c>
      <c r="L192" s="147">
        <v>37.218199999999996</v>
      </c>
      <c r="M192" s="147">
        <v>37.218199999999996</v>
      </c>
      <c r="N192" s="176">
        <v>37.218199999999996</v>
      </c>
    </row>
    <row r="193" spans="1:14" ht="12.75">
      <c r="A193" s="166" t="s">
        <v>142</v>
      </c>
      <c r="B193" s="165">
        <v>6.667</v>
      </c>
      <c r="C193" s="147">
        <v>6.667</v>
      </c>
      <c r="D193" s="147">
        <v>6.667</v>
      </c>
      <c r="E193" s="176">
        <v>6.667</v>
      </c>
      <c r="F193" s="165">
        <v>6.667</v>
      </c>
      <c r="G193" s="151">
        <v>6.667</v>
      </c>
      <c r="H193" s="147">
        <v>6.667</v>
      </c>
      <c r="I193" s="147">
        <v>6.667</v>
      </c>
      <c r="J193" s="184">
        <v>6.667</v>
      </c>
      <c r="K193" s="151">
        <v>6.667</v>
      </c>
      <c r="L193" s="147">
        <v>6.667</v>
      </c>
      <c r="M193" s="147">
        <v>6.667</v>
      </c>
      <c r="N193" s="176">
        <v>6.667</v>
      </c>
    </row>
    <row r="194" spans="1:14" ht="12.75">
      <c r="A194" s="164" t="s">
        <v>112</v>
      </c>
      <c r="B194" s="165">
        <v>3.65352</v>
      </c>
      <c r="C194" s="147">
        <v>3.65352</v>
      </c>
      <c r="D194" s="147">
        <v>3.65352</v>
      </c>
      <c r="E194" s="176">
        <v>3.65352</v>
      </c>
      <c r="F194" s="165">
        <v>3.65352</v>
      </c>
      <c r="G194" s="151">
        <v>3.65352</v>
      </c>
      <c r="H194" s="151">
        <v>3.65352</v>
      </c>
      <c r="I194" s="147">
        <v>3.65352</v>
      </c>
      <c r="J194" s="184">
        <v>3.65352</v>
      </c>
      <c r="K194" s="151">
        <v>3.65352</v>
      </c>
      <c r="L194" s="147">
        <v>3.65352</v>
      </c>
      <c r="M194" s="147">
        <v>3.65352</v>
      </c>
      <c r="N194" s="184">
        <v>3.65352</v>
      </c>
    </row>
    <row r="195" spans="1:14" ht="12.75">
      <c r="A195" s="164" t="s">
        <v>109</v>
      </c>
      <c r="B195" s="165">
        <v>106.23578</v>
      </c>
      <c r="C195" s="147">
        <v>106.23578</v>
      </c>
      <c r="D195" s="147">
        <v>106.23578</v>
      </c>
      <c r="E195" s="176">
        <v>106.23578</v>
      </c>
      <c r="F195" s="165">
        <v>95.47258</v>
      </c>
      <c r="G195" s="151">
        <v>95.47258</v>
      </c>
      <c r="H195" s="147">
        <v>95.47258</v>
      </c>
      <c r="I195" s="147">
        <v>95.47258</v>
      </c>
      <c r="J195" s="184">
        <v>95.47258</v>
      </c>
      <c r="K195" s="151">
        <v>93.68548</v>
      </c>
      <c r="L195" s="147">
        <v>93.68548</v>
      </c>
      <c r="M195" s="147">
        <v>93.68548</v>
      </c>
      <c r="N195" s="176">
        <v>93.68548</v>
      </c>
    </row>
    <row r="196" spans="1:14" ht="12.75">
      <c r="A196" s="164" t="s">
        <v>143</v>
      </c>
      <c r="B196" s="165">
        <v>0</v>
      </c>
      <c r="C196" s="147">
        <v>0</v>
      </c>
      <c r="D196" s="147">
        <v>0</v>
      </c>
      <c r="E196" s="176">
        <v>0</v>
      </c>
      <c r="F196" s="165">
        <v>0</v>
      </c>
      <c r="G196" s="151">
        <v>0</v>
      </c>
      <c r="H196" s="147">
        <v>0</v>
      </c>
      <c r="I196" s="147">
        <v>0</v>
      </c>
      <c r="J196" s="184">
        <v>0</v>
      </c>
      <c r="K196" s="151">
        <v>1.6502</v>
      </c>
      <c r="L196" s="147">
        <v>1.6502</v>
      </c>
      <c r="M196" s="147">
        <v>1.6502</v>
      </c>
      <c r="N196" s="176">
        <v>1.6502</v>
      </c>
    </row>
    <row r="197" spans="1:14" ht="12.75">
      <c r="A197" s="164" t="s">
        <v>149</v>
      </c>
      <c r="B197" s="165">
        <v>196</v>
      </c>
      <c r="C197" s="147">
        <v>196</v>
      </c>
      <c r="D197" s="147">
        <v>196</v>
      </c>
      <c r="E197" s="176">
        <v>196</v>
      </c>
      <c r="F197" s="165">
        <v>196</v>
      </c>
      <c r="G197" s="151">
        <v>196</v>
      </c>
      <c r="H197" s="151">
        <v>196</v>
      </c>
      <c r="I197" s="147">
        <v>196</v>
      </c>
      <c r="J197" s="184">
        <v>196</v>
      </c>
      <c r="K197" s="151">
        <v>196</v>
      </c>
      <c r="L197" s="147">
        <v>196</v>
      </c>
      <c r="M197" s="147">
        <v>196</v>
      </c>
      <c r="N197" s="184">
        <v>196</v>
      </c>
    </row>
    <row r="198" spans="1:14" ht="12.75">
      <c r="A198" s="164" t="s">
        <v>188</v>
      </c>
      <c r="B198" s="165">
        <v>0</v>
      </c>
      <c r="C198" s="147">
        <v>0</v>
      </c>
      <c r="D198" s="147">
        <v>0</v>
      </c>
      <c r="E198" s="176">
        <v>0</v>
      </c>
      <c r="F198" s="165">
        <v>0</v>
      </c>
      <c r="G198" s="151">
        <v>0</v>
      </c>
      <c r="H198" s="151">
        <v>0</v>
      </c>
      <c r="I198" s="147">
        <v>0</v>
      </c>
      <c r="J198" s="184">
        <v>0</v>
      </c>
      <c r="K198" s="151">
        <v>0</v>
      </c>
      <c r="L198" s="147">
        <v>0</v>
      </c>
      <c r="M198" s="147">
        <v>0</v>
      </c>
      <c r="N198" s="184">
        <v>0</v>
      </c>
    </row>
    <row r="199" spans="1:14" ht="12.75">
      <c r="A199" s="166" t="s">
        <v>145</v>
      </c>
      <c r="B199" s="165">
        <v>0</v>
      </c>
      <c r="C199" s="147">
        <v>0</v>
      </c>
      <c r="D199" s="147">
        <v>0</v>
      </c>
      <c r="E199" s="176">
        <v>0</v>
      </c>
      <c r="F199" s="165">
        <v>0</v>
      </c>
      <c r="G199" s="151">
        <v>0</v>
      </c>
      <c r="H199" s="147">
        <v>0</v>
      </c>
      <c r="I199" s="147">
        <v>0</v>
      </c>
      <c r="J199" s="184">
        <v>0</v>
      </c>
      <c r="K199" s="151">
        <v>0</v>
      </c>
      <c r="L199" s="147">
        <v>0</v>
      </c>
      <c r="M199" s="147">
        <v>0</v>
      </c>
      <c r="N199" s="176">
        <v>0</v>
      </c>
    </row>
    <row r="200" spans="1:14" ht="12.75">
      <c r="A200" s="166" t="s">
        <v>114</v>
      </c>
      <c r="B200" s="165">
        <v>0</v>
      </c>
      <c r="C200" s="147">
        <v>0</v>
      </c>
      <c r="D200" s="147">
        <v>0</v>
      </c>
      <c r="E200" s="176">
        <v>0</v>
      </c>
      <c r="F200" s="165">
        <v>0</v>
      </c>
      <c r="G200" s="151">
        <v>0</v>
      </c>
      <c r="H200" s="147">
        <v>0</v>
      </c>
      <c r="I200" s="147">
        <v>0</v>
      </c>
      <c r="J200" s="184">
        <v>0</v>
      </c>
      <c r="K200" s="151">
        <v>0</v>
      </c>
      <c r="L200" s="147">
        <v>0</v>
      </c>
      <c r="M200" s="147">
        <v>0</v>
      </c>
      <c r="N200" s="176">
        <v>0</v>
      </c>
    </row>
    <row r="201" spans="1:14" ht="12.75">
      <c r="A201" s="166" t="s">
        <v>197</v>
      </c>
      <c r="B201" s="165">
        <v>17.048</v>
      </c>
      <c r="C201" s="147">
        <v>17.048</v>
      </c>
      <c r="D201" s="147">
        <v>17.048</v>
      </c>
      <c r="E201" s="176">
        <v>17.048</v>
      </c>
      <c r="F201" s="165">
        <v>17.048</v>
      </c>
      <c r="G201" s="151">
        <v>17.048</v>
      </c>
      <c r="H201" s="147">
        <v>17.048</v>
      </c>
      <c r="I201" s="147">
        <v>17.048</v>
      </c>
      <c r="J201" s="184">
        <v>17.048</v>
      </c>
      <c r="K201" s="151">
        <v>17.048</v>
      </c>
      <c r="L201" s="147">
        <v>17.048</v>
      </c>
      <c r="M201" s="147">
        <v>17.048</v>
      </c>
      <c r="N201" s="176">
        <v>17.048</v>
      </c>
    </row>
    <row r="202" spans="1:14" ht="12.75">
      <c r="A202" s="166" t="s">
        <v>196</v>
      </c>
      <c r="B202" s="165">
        <v>1.0716</v>
      </c>
      <c r="C202" s="147">
        <v>1.0716</v>
      </c>
      <c r="D202" s="147">
        <v>1.0716</v>
      </c>
      <c r="E202" s="176">
        <v>1.0716</v>
      </c>
      <c r="F202" s="165">
        <v>1.0716</v>
      </c>
      <c r="G202" s="151">
        <v>1.0716</v>
      </c>
      <c r="H202" s="151">
        <v>1.0716</v>
      </c>
      <c r="I202" s="147">
        <v>1.0716</v>
      </c>
      <c r="J202" s="184">
        <v>1.0716</v>
      </c>
      <c r="K202" s="151">
        <v>1.0716</v>
      </c>
      <c r="L202" s="147">
        <v>1.0716</v>
      </c>
      <c r="M202" s="147">
        <v>1.0716</v>
      </c>
      <c r="N202" s="184">
        <v>1.0716</v>
      </c>
    </row>
    <row r="203" spans="1:14" ht="12.75">
      <c r="A203" s="166" t="s">
        <v>195</v>
      </c>
      <c r="B203" s="165">
        <v>0</v>
      </c>
      <c r="C203" s="147">
        <v>0</v>
      </c>
      <c r="D203" s="147">
        <v>0</v>
      </c>
      <c r="E203" s="176">
        <v>0</v>
      </c>
      <c r="F203" s="165">
        <v>0</v>
      </c>
      <c r="G203" s="151">
        <v>0</v>
      </c>
      <c r="H203" s="147">
        <v>0</v>
      </c>
      <c r="I203" s="147">
        <v>0</v>
      </c>
      <c r="J203" s="184">
        <v>0</v>
      </c>
      <c r="K203" s="151">
        <v>0</v>
      </c>
      <c r="L203" s="147">
        <v>0</v>
      </c>
      <c r="M203" s="147">
        <v>0</v>
      </c>
      <c r="N203" s="176">
        <v>0</v>
      </c>
    </row>
    <row r="204" spans="1:14" ht="12.75">
      <c r="A204" s="166" t="s">
        <v>141</v>
      </c>
      <c r="B204" s="165">
        <v>9.974499999999999</v>
      </c>
      <c r="C204" s="147">
        <v>9.974499999999999</v>
      </c>
      <c r="D204" s="147">
        <v>9.974499999999999</v>
      </c>
      <c r="E204" s="176">
        <v>9.974499999999999</v>
      </c>
      <c r="F204" s="165">
        <v>9.3772</v>
      </c>
      <c r="G204" s="151">
        <v>9.3772</v>
      </c>
      <c r="H204" s="147">
        <v>9.3772</v>
      </c>
      <c r="I204" s="147">
        <v>9.3772</v>
      </c>
      <c r="J204" s="184">
        <v>9.3772</v>
      </c>
      <c r="K204" s="151">
        <v>9.278</v>
      </c>
      <c r="L204" s="147">
        <v>9.278</v>
      </c>
      <c r="M204" s="147">
        <v>9.278</v>
      </c>
      <c r="N204" s="176">
        <v>9.278</v>
      </c>
    </row>
    <row r="205" spans="1:14" ht="12.75">
      <c r="A205" s="166" t="s">
        <v>194</v>
      </c>
      <c r="B205" s="165">
        <v>10.844100000000001</v>
      </c>
      <c r="C205" s="147">
        <v>10.844100000000001</v>
      </c>
      <c r="D205" s="147">
        <v>10.844100000000001</v>
      </c>
      <c r="E205" s="176">
        <v>10.844100000000001</v>
      </c>
      <c r="F205" s="165">
        <v>0</v>
      </c>
      <c r="G205" s="151">
        <v>0</v>
      </c>
      <c r="H205" s="147">
        <v>0</v>
      </c>
      <c r="I205" s="147">
        <v>0</v>
      </c>
      <c r="J205" s="184">
        <v>0</v>
      </c>
      <c r="K205" s="151">
        <v>8.560799999999999</v>
      </c>
      <c r="L205" s="147">
        <v>8.560799999999999</v>
      </c>
      <c r="M205" s="147">
        <v>8.560799999999999</v>
      </c>
      <c r="N205" s="176">
        <v>8.560799999999999</v>
      </c>
    </row>
    <row r="206" spans="1:14" ht="12.75">
      <c r="A206" s="166" t="s">
        <v>152</v>
      </c>
      <c r="B206" s="165">
        <v>0</v>
      </c>
      <c r="C206" s="147">
        <v>0</v>
      </c>
      <c r="D206" s="147">
        <v>0</v>
      </c>
      <c r="E206" s="176">
        <v>0</v>
      </c>
      <c r="F206" s="165">
        <v>0</v>
      </c>
      <c r="G206" s="151">
        <v>0</v>
      </c>
      <c r="H206" s="147">
        <v>0</v>
      </c>
      <c r="I206" s="147">
        <v>0</v>
      </c>
      <c r="J206" s="184">
        <v>0</v>
      </c>
      <c r="K206" s="151">
        <v>0</v>
      </c>
      <c r="L206" s="147">
        <v>0</v>
      </c>
      <c r="M206" s="147">
        <v>0</v>
      </c>
      <c r="N206" s="176">
        <v>0</v>
      </c>
    </row>
    <row r="207" spans="1:14" ht="12.75">
      <c r="A207" s="166" t="s">
        <v>193</v>
      </c>
      <c r="B207" s="165">
        <v>0</v>
      </c>
      <c r="C207" s="147">
        <v>0</v>
      </c>
      <c r="D207" s="147">
        <v>0</v>
      </c>
      <c r="E207" s="176">
        <v>0</v>
      </c>
      <c r="F207" s="165">
        <v>0</v>
      </c>
      <c r="G207" s="151">
        <v>0</v>
      </c>
      <c r="H207" s="151">
        <v>0</v>
      </c>
      <c r="I207" s="184">
        <v>0</v>
      </c>
      <c r="J207" s="165">
        <v>0</v>
      </c>
      <c r="K207" s="147">
        <v>0</v>
      </c>
      <c r="L207" s="147">
        <v>0</v>
      </c>
      <c r="M207" s="147">
        <v>0</v>
      </c>
      <c r="N207" s="184">
        <v>0</v>
      </c>
    </row>
    <row r="208" spans="1:14" ht="12.75">
      <c r="A208" s="164" t="s">
        <v>107</v>
      </c>
      <c r="B208" s="165">
        <v>0</v>
      </c>
      <c r="C208" s="147">
        <v>0</v>
      </c>
      <c r="D208" s="147">
        <v>0</v>
      </c>
      <c r="E208" s="176">
        <v>0</v>
      </c>
      <c r="F208" s="165">
        <v>0</v>
      </c>
      <c r="G208" s="151">
        <v>0</v>
      </c>
      <c r="H208" s="147">
        <v>0</v>
      </c>
      <c r="I208" s="147">
        <v>0</v>
      </c>
      <c r="J208" s="184">
        <v>0</v>
      </c>
      <c r="K208" s="151">
        <v>0</v>
      </c>
      <c r="L208" s="147">
        <v>0</v>
      </c>
      <c r="M208" s="147">
        <v>0</v>
      </c>
      <c r="N208" s="176">
        <v>0</v>
      </c>
    </row>
    <row r="209" spans="1:14" ht="12.75">
      <c r="A209" s="164" t="s">
        <v>111</v>
      </c>
      <c r="B209" s="165">
        <v>0</v>
      </c>
      <c r="C209" s="147">
        <v>0</v>
      </c>
      <c r="D209" s="147">
        <v>0</v>
      </c>
      <c r="E209" s="176">
        <v>0</v>
      </c>
      <c r="F209" s="165">
        <v>0</v>
      </c>
      <c r="G209" s="151">
        <v>0</v>
      </c>
      <c r="H209" s="147">
        <v>0</v>
      </c>
      <c r="I209" s="147">
        <v>0</v>
      </c>
      <c r="J209" s="184">
        <v>0</v>
      </c>
      <c r="K209" s="151">
        <v>0</v>
      </c>
      <c r="L209" s="147">
        <v>0</v>
      </c>
      <c r="M209" s="147">
        <v>0</v>
      </c>
      <c r="N209" s="176">
        <v>0</v>
      </c>
    </row>
    <row r="210" spans="1:14" ht="12.75">
      <c r="A210" s="166" t="s">
        <v>106</v>
      </c>
      <c r="B210" s="165">
        <v>0</v>
      </c>
      <c r="C210" s="147">
        <v>0</v>
      </c>
      <c r="D210" s="147">
        <v>0</v>
      </c>
      <c r="E210" s="176">
        <v>0</v>
      </c>
      <c r="F210" s="165">
        <v>0</v>
      </c>
      <c r="G210" s="151">
        <v>0</v>
      </c>
      <c r="H210" s="147">
        <v>0</v>
      </c>
      <c r="I210" s="147">
        <v>0</v>
      </c>
      <c r="J210" s="184">
        <v>0</v>
      </c>
      <c r="K210" s="151">
        <v>0</v>
      </c>
      <c r="L210" s="147">
        <v>0</v>
      </c>
      <c r="M210" s="147">
        <v>0</v>
      </c>
      <c r="N210" s="176">
        <v>0</v>
      </c>
    </row>
    <row r="211" spans="1:14" ht="12.75">
      <c r="A211" s="164" t="s">
        <v>113</v>
      </c>
      <c r="B211" s="165">
        <v>2.62546</v>
      </c>
      <c r="C211" s="147">
        <v>2.62546</v>
      </c>
      <c r="D211" s="147">
        <v>2.62546</v>
      </c>
      <c r="E211" s="176">
        <v>2.62546</v>
      </c>
      <c r="F211" s="165">
        <v>2.62546</v>
      </c>
      <c r="G211" s="151">
        <v>2.62546</v>
      </c>
      <c r="H211" s="147">
        <v>2.62546</v>
      </c>
      <c r="I211" s="147">
        <v>2.62546</v>
      </c>
      <c r="J211" s="184">
        <v>2.62546</v>
      </c>
      <c r="K211" s="151">
        <v>2.62546</v>
      </c>
      <c r="L211" s="147">
        <v>2.62546</v>
      </c>
      <c r="M211" s="147">
        <v>2.62546</v>
      </c>
      <c r="N211" s="176">
        <v>2.62546</v>
      </c>
    </row>
    <row r="212" spans="1:14" ht="12.75">
      <c r="A212" s="166" t="s">
        <v>192</v>
      </c>
      <c r="B212" s="165">
        <v>7.93373</v>
      </c>
      <c r="C212" s="147">
        <v>7.93373</v>
      </c>
      <c r="D212" s="147">
        <v>7.93373</v>
      </c>
      <c r="E212" s="176">
        <v>7.93373</v>
      </c>
      <c r="F212" s="165">
        <v>7.93373</v>
      </c>
      <c r="G212" s="151">
        <v>7.93373</v>
      </c>
      <c r="H212" s="151">
        <v>7.93373</v>
      </c>
      <c r="I212" s="147">
        <v>7.93373</v>
      </c>
      <c r="J212" s="184">
        <v>7.93373</v>
      </c>
      <c r="K212" s="151">
        <v>7.93373</v>
      </c>
      <c r="L212" s="147">
        <v>7.93373</v>
      </c>
      <c r="M212" s="147">
        <v>7.93373</v>
      </c>
      <c r="N212" s="184">
        <v>7.93373</v>
      </c>
    </row>
    <row r="213" spans="1:14" ht="12.75">
      <c r="A213" s="166" t="s">
        <v>191</v>
      </c>
      <c r="B213" s="165">
        <v>0</v>
      </c>
      <c r="C213" s="147">
        <v>0</v>
      </c>
      <c r="D213" s="147">
        <v>0</v>
      </c>
      <c r="E213" s="176">
        <v>0</v>
      </c>
      <c r="F213" s="165">
        <v>0</v>
      </c>
      <c r="G213" s="151">
        <v>0</v>
      </c>
      <c r="H213" s="147">
        <v>0</v>
      </c>
      <c r="I213" s="147">
        <v>0</v>
      </c>
      <c r="J213" s="184">
        <v>0</v>
      </c>
      <c r="K213" s="151">
        <v>0</v>
      </c>
      <c r="L213" s="147">
        <v>0</v>
      </c>
      <c r="M213" s="147">
        <v>0</v>
      </c>
      <c r="N213" s="176">
        <v>0</v>
      </c>
    </row>
    <row r="214" spans="1:14" ht="12.75">
      <c r="A214" s="164" t="s">
        <v>190</v>
      </c>
      <c r="B214" s="165">
        <v>1.61008</v>
      </c>
      <c r="C214" s="147">
        <v>1.61008</v>
      </c>
      <c r="D214" s="147">
        <v>1.61008</v>
      </c>
      <c r="E214" s="176">
        <v>1.61008</v>
      </c>
      <c r="F214" s="165">
        <v>1.61008</v>
      </c>
      <c r="G214" s="151">
        <v>1.61008</v>
      </c>
      <c r="H214" s="147">
        <v>1.61008</v>
      </c>
      <c r="I214" s="147">
        <v>1.61008</v>
      </c>
      <c r="J214" s="184">
        <v>1.61008</v>
      </c>
      <c r="K214" s="151">
        <v>1.61008</v>
      </c>
      <c r="L214" s="147">
        <v>1.61008</v>
      </c>
      <c r="M214" s="147">
        <v>1.61008</v>
      </c>
      <c r="N214" s="176">
        <v>1.61008</v>
      </c>
    </row>
    <row r="215" spans="1:14" ht="12.75">
      <c r="A215" s="164" t="s">
        <v>150</v>
      </c>
      <c r="B215" s="165">
        <v>0.553</v>
      </c>
      <c r="C215" s="147">
        <v>0.553</v>
      </c>
      <c r="D215" s="147">
        <v>0.553</v>
      </c>
      <c r="E215" s="176">
        <v>0.553</v>
      </c>
      <c r="F215" s="165">
        <v>0.553</v>
      </c>
      <c r="G215" s="151">
        <v>0.553</v>
      </c>
      <c r="H215" s="147">
        <v>0.553</v>
      </c>
      <c r="I215" s="147">
        <v>0.553</v>
      </c>
      <c r="J215" s="184">
        <v>0.553</v>
      </c>
      <c r="K215" s="151">
        <v>0.553</v>
      </c>
      <c r="L215" s="147">
        <v>0.553</v>
      </c>
      <c r="M215" s="147">
        <v>0.553</v>
      </c>
      <c r="N215" s="176">
        <v>0.553</v>
      </c>
    </row>
    <row r="216" spans="1:14" ht="13.5" thickBot="1">
      <c r="A216" s="245" t="s">
        <v>154</v>
      </c>
      <c r="B216" s="246">
        <v>0.88871</v>
      </c>
      <c r="C216" s="247">
        <v>0.88871</v>
      </c>
      <c r="D216" s="247">
        <v>0.88871</v>
      </c>
      <c r="E216" s="248">
        <v>0.88871</v>
      </c>
      <c r="F216" s="246">
        <v>0.88871</v>
      </c>
      <c r="G216" s="249">
        <v>0.88871</v>
      </c>
      <c r="H216" s="249">
        <v>0.88871</v>
      </c>
      <c r="I216" s="247">
        <v>0.88871</v>
      </c>
      <c r="J216" s="250">
        <v>0.88871</v>
      </c>
      <c r="K216" s="249">
        <v>0.88871</v>
      </c>
      <c r="L216" s="247">
        <v>0.88871</v>
      </c>
      <c r="M216" s="247">
        <v>0.88871</v>
      </c>
      <c r="N216" s="250">
        <v>0.88871</v>
      </c>
    </row>
    <row r="217" spans="2:14" ht="13.5" thickBot="1">
      <c r="B217" s="5"/>
      <c r="C217" s="5"/>
      <c r="D217" s="5"/>
      <c r="E217" s="5"/>
      <c r="F217" s="5"/>
      <c r="G217" s="5"/>
      <c r="H217" s="5"/>
      <c r="I217" s="48"/>
      <c r="J217" s="5"/>
      <c r="K217" s="5"/>
      <c r="L217" s="5"/>
      <c r="M217" s="5"/>
      <c r="N217" s="11"/>
    </row>
    <row r="218" spans="1:14" ht="26.25" thickBot="1">
      <c r="A218" s="178" t="s">
        <v>6</v>
      </c>
      <c r="B218" s="198">
        <f>IF((B178-B176)&gt;=0,0,IF((B178-B176)&lt;=0,-(B178-B176)))</f>
        <v>24.88063000000011</v>
      </c>
      <c r="C218" s="198">
        <f aca="true" t="shared" si="17" ref="C218:N218">IF((C178-C176)&gt;=0,0,IF((C178-C176)&lt;=0,-(C178-C176)))</f>
        <v>24.88063000000011</v>
      </c>
      <c r="D218" s="198">
        <f t="shared" si="17"/>
        <v>24.88063000000011</v>
      </c>
      <c r="E218" s="198">
        <f t="shared" si="17"/>
        <v>24.88063000000011</v>
      </c>
      <c r="F218" s="198">
        <f t="shared" si="17"/>
        <v>54.16053000000022</v>
      </c>
      <c r="G218" s="198">
        <f t="shared" si="17"/>
        <v>54.16053000000022</v>
      </c>
      <c r="H218" s="198">
        <f t="shared" si="17"/>
        <v>54.16053000000022</v>
      </c>
      <c r="I218" s="198">
        <f t="shared" si="17"/>
        <v>54.16053000000022</v>
      </c>
      <c r="J218" s="198">
        <f t="shared" si="17"/>
        <v>54.16053000000022</v>
      </c>
      <c r="K218" s="198">
        <f t="shared" si="17"/>
        <v>20.710730000000126</v>
      </c>
      <c r="L218" s="198">
        <f t="shared" si="17"/>
        <v>20.710730000000126</v>
      </c>
      <c r="M218" s="198">
        <f t="shared" si="17"/>
        <v>20.710730000000126</v>
      </c>
      <c r="N218" s="257">
        <f t="shared" si="17"/>
        <v>20.710730000000126</v>
      </c>
    </row>
    <row r="219" spans="2:13" ht="13.5" thickBot="1">
      <c r="B219" s="5"/>
      <c r="C219" s="5"/>
      <c r="D219" s="5"/>
      <c r="E219" s="5"/>
      <c r="F219" s="5"/>
      <c r="G219" s="5"/>
      <c r="H219" s="5"/>
      <c r="I219" s="48"/>
      <c r="J219" s="5"/>
      <c r="K219" s="5"/>
      <c r="L219" s="5"/>
      <c r="M219" s="5"/>
    </row>
    <row r="220" spans="1:14" ht="13.5" thickBot="1">
      <c r="A220" s="259" t="s">
        <v>202</v>
      </c>
      <c r="B220" s="6">
        <f>IF((B178-B176)&gt;=0,(B178-B176),IF((B178-B176)&lt;=0,0))</f>
        <v>0</v>
      </c>
      <c r="C220" s="6">
        <f aca="true" t="shared" si="18" ref="C220:N220">IF((C178-C176)&gt;=0,(C178-C176),IF((C178-C176)&lt;=0,0))</f>
        <v>0</v>
      </c>
      <c r="D220" s="6">
        <f t="shared" si="18"/>
        <v>0</v>
      </c>
      <c r="E220" s="6">
        <f t="shared" si="18"/>
        <v>0</v>
      </c>
      <c r="F220" s="6">
        <f t="shared" si="18"/>
        <v>0</v>
      </c>
      <c r="G220" s="6">
        <f t="shared" si="18"/>
        <v>0</v>
      </c>
      <c r="H220" s="6">
        <f t="shared" si="18"/>
        <v>0</v>
      </c>
      <c r="I220" s="6">
        <f t="shared" si="18"/>
        <v>0</v>
      </c>
      <c r="J220" s="6">
        <f t="shared" si="18"/>
        <v>0</v>
      </c>
      <c r="K220" s="6">
        <f t="shared" si="18"/>
        <v>0</v>
      </c>
      <c r="L220" s="6">
        <f t="shared" si="18"/>
        <v>0</v>
      </c>
      <c r="M220" s="6">
        <f t="shared" si="18"/>
        <v>0</v>
      </c>
      <c r="N220" s="254">
        <f t="shared" si="18"/>
        <v>0</v>
      </c>
    </row>
  </sheetData>
  <sheetProtection/>
  <mergeCells count="15">
    <mergeCell ref="B168:E168"/>
    <mergeCell ref="F168:J168"/>
    <mergeCell ref="K168:N168"/>
    <mergeCell ref="B6:E6"/>
    <mergeCell ref="F6:I6"/>
    <mergeCell ref="J6:N6"/>
    <mergeCell ref="B59:E59"/>
    <mergeCell ref="F59:I59"/>
    <mergeCell ref="J59:N59"/>
    <mergeCell ref="A2:M2"/>
    <mergeCell ref="A3:M3"/>
    <mergeCell ref="A4:M4"/>
    <mergeCell ref="B114:E114"/>
    <mergeCell ref="F114:J114"/>
    <mergeCell ref="K114:N114"/>
  </mergeCells>
  <conditionalFormatting sqref="B164:M165 B55:M56 N55 B109:N109 N164 B218:N218">
    <cfRule type="cellIs" priority="2" dxfId="0" operator="greaterThan" stopIfTrue="1">
      <formula>0</formula>
    </cfRule>
  </conditionalFormatting>
  <conditionalFormatting sqref="B218:N218">
    <cfRule type="cellIs" priority="1" dxfId="0" operator="greaterThan" stopIfTrue="1">
      <formula>0</formula>
    </cfRule>
  </conditionalFormatting>
  <printOptions horizontalCentered="1"/>
  <pageMargins left="0.4330708661417323" right="0.2362204724409449" top="0.2362204724409449" bottom="0.2755905511811024" header="0" footer="0"/>
  <pageSetup horizontalDpi="600" verticalDpi="600" orientation="landscape" paperSize="5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8">
    <tabColor rgb="FFC00000"/>
  </sheetPr>
  <dimension ref="A2:N220"/>
  <sheetViews>
    <sheetView zoomScale="85" zoomScaleNormal="85" workbookViewId="0" topLeftCell="A1">
      <selection activeCell="B6" sqref="B6:E6"/>
    </sheetView>
  </sheetViews>
  <sheetFormatPr defaultColWidth="13.7109375" defaultRowHeight="12.75"/>
  <cols>
    <col min="1" max="1" width="36.57421875" style="32" customWidth="1"/>
    <col min="2" max="8" width="13.7109375" style="0" customWidth="1"/>
    <col min="9" max="9" width="13.7109375" style="32" customWidth="1"/>
  </cols>
  <sheetData>
    <row r="2" spans="1:13" ht="12.75">
      <c r="A2" s="275" t="s">
        <v>148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3.5" customHeight="1">
      <c r="A3" s="275" t="s">
        <v>68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12.75">
      <c r="A4" s="275" t="s">
        <v>189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</row>
    <row r="5" spans="1:13" s="32" customFormat="1" ht="13.5" thickBot="1">
      <c r="A5"/>
      <c r="B5" s="91" t="s">
        <v>0</v>
      </c>
      <c r="C5"/>
      <c r="D5"/>
      <c r="E5"/>
      <c r="F5"/>
      <c r="G5"/>
      <c r="H5"/>
      <c r="I5" s="86"/>
      <c r="J5"/>
      <c r="K5"/>
      <c r="L5"/>
      <c r="M5"/>
    </row>
    <row r="6" spans="1:14" ht="13.5" thickBot="1">
      <c r="A6"/>
      <c r="B6" s="278" t="s">
        <v>71</v>
      </c>
      <c r="C6" s="279"/>
      <c r="D6" s="279"/>
      <c r="E6" s="279"/>
      <c r="F6" s="296" t="s">
        <v>146</v>
      </c>
      <c r="G6" s="282"/>
      <c r="H6" s="282"/>
      <c r="I6" s="283"/>
      <c r="J6" s="293" t="s">
        <v>147</v>
      </c>
      <c r="K6" s="294"/>
      <c r="L6" s="294"/>
      <c r="M6" s="294"/>
      <c r="N6" s="295"/>
    </row>
    <row r="7" spans="1:14" ht="12.75">
      <c r="A7" s="169" t="s">
        <v>4</v>
      </c>
      <c r="B7" s="51" t="s">
        <v>15</v>
      </c>
      <c r="C7" s="26" t="s">
        <v>16</v>
      </c>
      <c r="D7" s="26" t="s">
        <v>17</v>
      </c>
      <c r="E7" s="52" t="s">
        <v>18</v>
      </c>
      <c r="F7" s="51" t="s">
        <v>19</v>
      </c>
      <c r="G7" s="26" t="s">
        <v>20</v>
      </c>
      <c r="H7" s="26" t="s">
        <v>21</v>
      </c>
      <c r="I7" s="52" t="s">
        <v>22</v>
      </c>
      <c r="J7" s="51" t="s">
        <v>23</v>
      </c>
      <c r="K7" s="26" t="s">
        <v>24</v>
      </c>
      <c r="L7" s="26" t="s">
        <v>25</v>
      </c>
      <c r="M7" s="26" t="s">
        <v>26</v>
      </c>
      <c r="N7" s="52" t="s">
        <v>27</v>
      </c>
    </row>
    <row r="8" spans="1:14" ht="12.75">
      <c r="A8" s="8"/>
      <c r="B8" s="1"/>
      <c r="C8" s="2"/>
      <c r="D8" s="2"/>
      <c r="E8" s="158"/>
      <c r="F8" s="1"/>
      <c r="G8" s="2"/>
      <c r="H8" s="2"/>
      <c r="I8" s="55"/>
      <c r="J8" s="1"/>
      <c r="K8" s="2"/>
      <c r="L8" s="2"/>
      <c r="M8" s="2"/>
      <c r="N8" s="199"/>
    </row>
    <row r="9" spans="1:14" ht="12.75">
      <c r="A9" s="206" t="s">
        <v>8</v>
      </c>
      <c r="B9" s="185">
        <v>573.34</v>
      </c>
      <c r="C9" s="190">
        <v>573.34</v>
      </c>
      <c r="D9" s="190">
        <v>573.34</v>
      </c>
      <c r="E9" s="209">
        <v>573.34</v>
      </c>
      <c r="F9" s="185">
        <v>570.61</v>
      </c>
      <c r="G9" s="190">
        <v>570.61</v>
      </c>
      <c r="H9" s="190">
        <v>570.61</v>
      </c>
      <c r="I9" s="209">
        <v>570.61</v>
      </c>
      <c r="J9" s="185">
        <v>599.68</v>
      </c>
      <c r="K9" s="188">
        <v>599.68</v>
      </c>
      <c r="L9" s="188">
        <v>599.68</v>
      </c>
      <c r="M9" s="190">
        <v>599.68</v>
      </c>
      <c r="N9" s="196">
        <v>599.68</v>
      </c>
    </row>
    <row r="10" spans="1:14" ht="12.75">
      <c r="A10" s="72"/>
      <c r="B10" s="172"/>
      <c r="C10" s="75"/>
      <c r="D10" s="189"/>
      <c r="E10" s="173"/>
      <c r="F10" s="172"/>
      <c r="G10" s="75"/>
      <c r="H10" s="75"/>
      <c r="I10" s="173"/>
      <c r="J10" s="172"/>
      <c r="K10" s="75"/>
      <c r="L10" s="75"/>
      <c r="M10" s="75"/>
      <c r="N10" s="180"/>
    </row>
    <row r="11" spans="1:14" ht="12.75">
      <c r="A11" s="73" t="s">
        <v>11</v>
      </c>
      <c r="B11" s="172">
        <v>0</v>
      </c>
      <c r="C11" s="75">
        <v>0</v>
      </c>
      <c r="D11" s="75">
        <v>0</v>
      </c>
      <c r="E11" s="180">
        <v>0</v>
      </c>
      <c r="F11" s="172">
        <v>0</v>
      </c>
      <c r="G11" s="168">
        <v>0</v>
      </c>
      <c r="H11" s="168">
        <v>0</v>
      </c>
      <c r="I11" s="180">
        <v>0</v>
      </c>
      <c r="J11" s="172">
        <v>0</v>
      </c>
      <c r="K11" s="75">
        <v>0</v>
      </c>
      <c r="L11" s="75">
        <v>0</v>
      </c>
      <c r="M11" s="75">
        <v>0</v>
      </c>
      <c r="N11" s="180">
        <v>0</v>
      </c>
    </row>
    <row r="12" spans="1:14" ht="12.75">
      <c r="A12" s="72"/>
      <c r="B12" s="172"/>
      <c r="C12" s="75"/>
      <c r="D12" s="75"/>
      <c r="E12" s="173"/>
      <c r="F12" s="172"/>
      <c r="G12" s="75"/>
      <c r="H12" s="75"/>
      <c r="I12" s="173"/>
      <c r="J12" s="172"/>
      <c r="K12" s="75"/>
      <c r="L12" s="75"/>
      <c r="M12" s="75"/>
      <c r="N12" s="180"/>
    </row>
    <row r="13" spans="1:14" ht="12.75">
      <c r="A13" s="207" t="s">
        <v>10</v>
      </c>
      <c r="B13" s="233">
        <f>B11+B9</f>
        <v>573.34</v>
      </c>
      <c r="C13" s="234">
        <f aca="true" t="shared" si="0" ref="C13:N13">C11+C9</f>
        <v>573.34</v>
      </c>
      <c r="D13" s="234">
        <f t="shared" si="0"/>
        <v>573.34</v>
      </c>
      <c r="E13" s="235">
        <f t="shared" si="0"/>
        <v>573.34</v>
      </c>
      <c r="F13" s="233">
        <f t="shared" si="0"/>
        <v>570.61</v>
      </c>
      <c r="G13" s="234">
        <f t="shared" si="0"/>
        <v>570.61</v>
      </c>
      <c r="H13" s="234">
        <f t="shared" si="0"/>
        <v>570.61</v>
      </c>
      <c r="I13" s="235">
        <f t="shared" si="0"/>
        <v>570.61</v>
      </c>
      <c r="J13" s="233">
        <f t="shared" si="0"/>
        <v>599.68</v>
      </c>
      <c r="K13" s="234">
        <f t="shared" si="0"/>
        <v>599.68</v>
      </c>
      <c r="L13" s="234">
        <f t="shared" si="0"/>
        <v>599.68</v>
      </c>
      <c r="M13" s="234">
        <f t="shared" si="0"/>
        <v>599.68</v>
      </c>
      <c r="N13" s="236">
        <f t="shared" si="0"/>
        <v>599.68</v>
      </c>
    </row>
    <row r="14" spans="1:14" ht="12.75">
      <c r="A14" s="72"/>
      <c r="B14" s="172"/>
      <c r="C14" s="75"/>
      <c r="D14" s="75"/>
      <c r="E14" s="173"/>
      <c r="F14" s="172"/>
      <c r="G14" s="75"/>
      <c r="H14" s="75"/>
      <c r="I14" s="173"/>
      <c r="J14" s="172"/>
      <c r="K14" s="75"/>
      <c r="L14" s="75"/>
      <c r="M14" s="75"/>
      <c r="N14" s="180"/>
    </row>
    <row r="15" spans="1:14" ht="12.75">
      <c r="A15" s="170" t="s">
        <v>9</v>
      </c>
      <c r="B15" s="183">
        <f aca="true" t="shared" si="1" ref="B15:N15">SUM(B17:B53)</f>
        <v>593.89171</v>
      </c>
      <c r="C15" s="230">
        <f t="shared" si="1"/>
        <v>593.89171</v>
      </c>
      <c r="D15" s="230">
        <f t="shared" si="1"/>
        <v>593.89171</v>
      </c>
      <c r="E15" s="191">
        <f t="shared" si="1"/>
        <v>593.89171</v>
      </c>
      <c r="F15" s="183">
        <f t="shared" si="1"/>
        <v>600.6207099999999</v>
      </c>
      <c r="G15" s="230">
        <f t="shared" si="1"/>
        <v>600.6207099999999</v>
      </c>
      <c r="H15" s="230">
        <f t="shared" si="1"/>
        <v>600.6207099999999</v>
      </c>
      <c r="I15" s="191">
        <f t="shared" si="1"/>
        <v>600.6207099999999</v>
      </c>
      <c r="J15" s="183">
        <f t="shared" si="1"/>
        <v>634.58371</v>
      </c>
      <c r="K15" s="230">
        <f t="shared" si="1"/>
        <v>614.58371</v>
      </c>
      <c r="L15" s="230">
        <f t="shared" si="1"/>
        <v>614.58371</v>
      </c>
      <c r="M15" s="230">
        <f t="shared" si="1"/>
        <v>614.58371</v>
      </c>
      <c r="N15" s="232">
        <f t="shared" si="1"/>
        <v>614.58371</v>
      </c>
    </row>
    <row r="16" spans="1:14" ht="12.75">
      <c r="A16" s="96"/>
      <c r="B16" s="65"/>
      <c r="C16" s="50"/>
      <c r="D16" s="50"/>
      <c r="E16" s="177"/>
      <c r="F16" s="65"/>
      <c r="G16" s="50"/>
      <c r="H16" s="50"/>
      <c r="I16" s="177"/>
      <c r="J16" s="65"/>
      <c r="K16" s="50"/>
      <c r="L16" s="50"/>
      <c r="M16" s="50"/>
      <c r="N16" s="182"/>
    </row>
    <row r="17" spans="1:14" ht="12.75">
      <c r="A17" s="166" t="s">
        <v>105</v>
      </c>
      <c r="B17" s="165">
        <v>0</v>
      </c>
      <c r="C17" s="147">
        <v>0</v>
      </c>
      <c r="D17" s="147">
        <v>0</v>
      </c>
      <c r="E17" s="176">
        <v>0</v>
      </c>
      <c r="F17" s="165">
        <v>0</v>
      </c>
      <c r="G17" s="151">
        <v>0</v>
      </c>
      <c r="H17" s="151">
        <v>0</v>
      </c>
      <c r="I17" s="184">
        <v>0</v>
      </c>
      <c r="J17" s="165">
        <v>0</v>
      </c>
      <c r="K17" s="147">
        <v>0</v>
      </c>
      <c r="L17" s="147">
        <v>0</v>
      </c>
      <c r="M17" s="147">
        <v>0</v>
      </c>
      <c r="N17" s="184">
        <v>0</v>
      </c>
    </row>
    <row r="18" spans="1:14" ht="12.75">
      <c r="A18" s="166" t="s">
        <v>108</v>
      </c>
      <c r="B18" s="165">
        <v>101.4</v>
      </c>
      <c r="C18" s="147">
        <v>101.4</v>
      </c>
      <c r="D18" s="147">
        <v>101.4</v>
      </c>
      <c r="E18" s="176">
        <v>101.4</v>
      </c>
      <c r="F18" s="165">
        <v>101.4</v>
      </c>
      <c r="G18" s="151">
        <v>101.4</v>
      </c>
      <c r="H18" s="151">
        <v>101.4</v>
      </c>
      <c r="I18" s="184">
        <v>101.4</v>
      </c>
      <c r="J18" s="165">
        <v>101.4</v>
      </c>
      <c r="K18" s="147">
        <v>101.4</v>
      </c>
      <c r="L18" s="147">
        <v>101.4</v>
      </c>
      <c r="M18" s="147">
        <v>101.4</v>
      </c>
      <c r="N18" s="184">
        <v>101.4</v>
      </c>
    </row>
    <row r="19" spans="1:14" ht="12.75">
      <c r="A19" s="208" t="s">
        <v>133</v>
      </c>
      <c r="B19" s="165">
        <v>18.4</v>
      </c>
      <c r="C19" s="147">
        <v>18.4</v>
      </c>
      <c r="D19" s="147">
        <v>18.4</v>
      </c>
      <c r="E19" s="176">
        <v>18.4</v>
      </c>
      <c r="F19" s="165">
        <v>18.4</v>
      </c>
      <c r="G19" s="151">
        <v>18.4</v>
      </c>
      <c r="H19" s="151">
        <v>18.4</v>
      </c>
      <c r="I19" s="184">
        <v>18.4</v>
      </c>
      <c r="J19" s="165">
        <v>18.4</v>
      </c>
      <c r="K19" s="147">
        <v>18.4</v>
      </c>
      <c r="L19" s="147">
        <v>18.4</v>
      </c>
      <c r="M19" s="147">
        <v>18.4</v>
      </c>
      <c r="N19" s="184">
        <v>18.4</v>
      </c>
    </row>
    <row r="20" spans="1:14" ht="12.75">
      <c r="A20" s="164" t="s">
        <v>115</v>
      </c>
      <c r="B20" s="165">
        <v>0.61288</v>
      </c>
      <c r="C20" s="147">
        <v>0.61288</v>
      </c>
      <c r="D20" s="147">
        <v>0.61288</v>
      </c>
      <c r="E20" s="176">
        <v>0.61288</v>
      </c>
      <c r="F20" s="165">
        <v>0.61288</v>
      </c>
      <c r="G20" s="151">
        <v>0.61288</v>
      </c>
      <c r="H20" s="151">
        <v>0.61288</v>
      </c>
      <c r="I20" s="184">
        <v>0.61288</v>
      </c>
      <c r="J20" s="165">
        <v>0.61288</v>
      </c>
      <c r="K20" s="147">
        <v>0.61288</v>
      </c>
      <c r="L20" s="147">
        <v>0.61288</v>
      </c>
      <c r="M20" s="147">
        <v>0.61288</v>
      </c>
      <c r="N20" s="184">
        <v>0.61288</v>
      </c>
    </row>
    <row r="21" spans="1:14" ht="12.75">
      <c r="A21" s="166" t="s">
        <v>151</v>
      </c>
      <c r="B21" s="165">
        <v>74</v>
      </c>
      <c r="C21" s="147">
        <v>74</v>
      </c>
      <c r="D21" s="147">
        <v>74</v>
      </c>
      <c r="E21" s="176">
        <v>74</v>
      </c>
      <c r="F21" s="165">
        <v>0</v>
      </c>
      <c r="G21" s="151">
        <v>0</v>
      </c>
      <c r="H21" s="151">
        <v>0</v>
      </c>
      <c r="I21" s="184">
        <v>0</v>
      </c>
      <c r="J21" s="165">
        <v>46.169599999999996</v>
      </c>
      <c r="K21" s="147">
        <v>46.169599999999996</v>
      </c>
      <c r="L21" s="147">
        <v>46.169599999999996</v>
      </c>
      <c r="M21" s="147">
        <v>46.169599999999996</v>
      </c>
      <c r="N21" s="184">
        <v>46.169599999999996</v>
      </c>
    </row>
    <row r="22" spans="1:14" ht="12.75">
      <c r="A22" s="166" t="s">
        <v>110</v>
      </c>
      <c r="B22" s="165">
        <v>115.44</v>
      </c>
      <c r="C22" s="147">
        <v>115.44</v>
      </c>
      <c r="D22" s="147">
        <v>115.44</v>
      </c>
      <c r="E22" s="176">
        <v>115.44</v>
      </c>
      <c r="F22" s="165">
        <v>109.2</v>
      </c>
      <c r="G22" s="151">
        <v>109.2</v>
      </c>
      <c r="H22" s="151">
        <v>109.2</v>
      </c>
      <c r="I22" s="184">
        <v>109.2</v>
      </c>
      <c r="J22" s="165">
        <v>99.84</v>
      </c>
      <c r="K22" s="147">
        <v>99.84</v>
      </c>
      <c r="L22" s="147">
        <v>99.84</v>
      </c>
      <c r="M22" s="147">
        <v>99.84</v>
      </c>
      <c r="N22" s="184">
        <v>99.84</v>
      </c>
    </row>
    <row r="23" spans="1:14" ht="12.75">
      <c r="A23" s="166" t="s">
        <v>134</v>
      </c>
      <c r="B23" s="165">
        <v>4.6</v>
      </c>
      <c r="C23" s="147">
        <v>4.6</v>
      </c>
      <c r="D23" s="147">
        <v>4.6</v>
      </c>
      <c r="E23" s="176">
        <v>4.6</v>
      </c>
      <c r="F23" s="165">
        <v>4.6</v>
      </c>
      <c r="G23" s="151">
        <v>4.6</v>
      </c>
      <c r="H23" s="151">
        <v>4.6</v>
      </c>
      <c r="I23" s="184">
        <v>4.6</v>
      </c>
      <c r="J23" s="165">
        <v>4.6</v>
      </c>
      <c r="K23" s="147">
        <v>4.6</v>
      </c>
      <c r="L23" s="147">
        <v>4.6</v>
      </c>
      <c r="M23" s="147">
        <v>4.6</v>
      </c>
      <c r="N23" s="184">
        <v>4.6</v>
      </c>
    </row>
    <row r="24" spans="1:14" ht="12.75">
      <c r="A24" s="166" t="s">
        <v>153</v>
      </c>
      <c r="B24" s="165">
        <v>0.8001</v>
      </c>
      <c r="C24" s="147">
        <v>0.8001</v>
      </c>
      <c r="D24" s="147">
        <v>0.8001</v>
      </c>
      <c r="E24" s="176">
        <v>0.8001</v>
      </c>
      <c r="F24" s="165">
        <v>0.8001</v>
      </c>
      <c r="G24" s="151">
        <v>0.8001</v>
      </c>
      <c r="H24" s="151">
        <v>0.8001</v>
      </c>
      <c r="I24" s="184">
        <v>0.8001</v>
      </c>
      <c r="J24" s="165">
        <v>0.8001</v>
      </c>
      <c r="K24" s="147">
        <v>0.8001</v>
      </c>
      <c r="L24" s="147">
        <v>0.8001</v>
      </c>
      <c r="M24" s="147">
        <v>0.8001</v>
      </c>
      <c r="N24" s="184">
        <v>0.8001</v>
      </c>
    </row>
    <row r="25" spans="1:14" ht="12.75">
      <c r="A25" s="166" t="s">
        <v>201</v>
      </c>
      <c r="B25" s="165">
        <v>0</v>
      </c>
      <c r="C25" s="147">
        <v>0</v>
      </c>
      <c r="D25" s="147">
        <v>0</v>
      </c>
      <c r="E25" s="176">
        <v>0</v>
      </c>
      <c r="F25" s="165">
        <v>0</v>
      </c>
      <c r="G25" s="151">
        <v>0</v>
      </c>
      <c r="H25" s="151">
        <v>0</v>
      </c>
      <c r="I25" s="184">
        <v>0</v>
      </c>
      <c r="J25" s="165">
        <v>8.32</v>
      </c>
      <c r="K25" s="147">
        <v>8.32</v>
      </c>
      <c r="L25" s="147">
        <v>8.32</v>
      </c>
      <c r="M25" s="147">
        <v>8.32</v>
      </c>
      <c r="N25" s="184">
        <v>8.32</v>
      </c>
    </row>
    <row r="26" spans="1:14" ht="12.75">
      <c r="A26" s="205" t="s">
        <v>144</v>
      </c>
      <c r="B26" s="165">
        <v>2.9073</v>
      </c>
      <c r="C26" s="147">
        <v>2.9073</v>
      </c>
      <c r="D26" s="147">
        <v>2.9073</v>
      </c>
      <c r="E26" s="176">
        <v>2.9073</v>
      </c>
      <c r="F26" s="165">
        <v>2.9073</v>
      </c>
      <c r="G26" s="151">
        <v>2.9073</v>
      </c>
      <c r="H26" s="151">
        <v>2.9073</v>
      </c>
      <c r="I26" s="184">
        <v>2.9073</v>
      </c>
      <c r="J26" s="165">
        <v>2.9073</v>
      </c>
      <c r="K26" s="147">
        <v>2.9073</v>
      </c>
      <c r="L26" s="147">
        <v>2.9073</v>
      </c>
      <c r="M26" s="147">
        <v>2.9073</v>
      </c>
      <c r="N26" s="184">
        <v>2.9073</v>
      </c>
    </row>
    <row r="27" spans="1:14" ht="12.75">
      <c r="A27" s="205" t="s">
        <v>200</v>
      </c>
      <c r="B27" s="165">
        <v>0.50753</v>
      </c>
      <c r="C27" s="147">
        <v>0.50753</v>
      </c>
      <c r="D27" s="147">
        <v>0.50753</v>
      </c>
      <c r="E27" s="176">
        <v>0.50753</v>
      </c>
      <c r="F27" s="165">
        <v>0.50753</v>
      </c>
      <c r="G27" s="151">
        <v>0.50753</v>
      </c>
      <c r="H27" s="151">
        <v>0.50753</v>
      </c>
      <c r="I27" s="184">
        <v>0.50753</v>
      </c>
      <c r="J27" s="165">
        <v>0.50753</v>
      </c>
      <c r="K27" s="147">
        <v>0.50753</v>
      </c>
      <c r="L27" s="147">
        <v>0.50753</v>
      </c>
      <c r="M27" s="147">
        <v>0.50753</v>
      </c>
      <c r="N27" s="184">
        <v>0.50753</v>
      </c>
    </row>
    <row r="28" spans="1:14" ht="12.75">
      <c r="A28" s="166" t="s">
        <v>199</v>
      </c>
      <c r="B28" s="165">
        <v>0.33338</v>
      </c>
      <c r="C28" s="147">
        <v>0.33338</v>
      </c>
      <c r="D28" s="147">
        <v>0.33338</v>
      </c>
      <c r="E28" s="176">
        <v>0.33338</v>
      </c>
      <c r="F28" s="165">
        <v>0.33338</v>
      </c>
      <c r="G28" s="151">
        <v>0.33338</v>
      </c>
      <c r="H28" s="151">
        <v>0.33338</v>
      </c>
      <c r="I28" s="184">
        <v>0.33338</v>
      </c>
      <c r="J28" s="165">
        <v>0.33338</v>
      </c>
      <c r="K28" s="147">
        <v>0.33338</v>
      </c>
      <c r="L28" s="147">
        <v>0.33338</v>
      </c>
      <c r="M28" s="147">
        <v>0.33338</v>
      </c>
      <c r="N28" s="184">
        <v>0.33338</v>
      </c>
    </row>
    <row r="29" spans="1:14" ht="12.75">
      <c r="A29" s="166" t="s">
        <v>198</v>
      </c>
      <c r="B29" s="165">
        <v>19.23</v>
      </c>
      <c r="C29" s="147">
        <v>19.23</v>
      </c>
      <c r="D29" s="147">
        <v>19.23</v>
      </c>
      <c r="E29" s="176">
        <v>19.23</v>
      </c>
      <c r="F29" s="165">
        <v>18.75</v>
      </c>
      <c r="G29" s="151">
        <v>18.75</v>
      </c>
      <c r="H29" s="151">
        <v>18.75</v>
      </c>
      <c r="I29" s="184">
        <v>18.75</v>
      </c>
      <c r="J29" s="165">
        <v>18.03</v>
      </c>
      <c r="K29" s="147">
        <v>18.03</v>
      </c>
      <c r="L29" s="147">
        <v>18.03</v>
      </c>
      <c r="M29" s="147">
        <v>18.03</v>
      </c>
      <c r="N29" s="184">
        <v>18.03</v>
      </c>
    </row>
    <row r="30" spans="1:14" ht="12.75">
      <c r="A30" s="166" t="s">
        <v>142</v>
      </c>
      <c r="B30" s="165">
        <v>0</v>
      </c>
      <c r="C30" s="147">
        <v>0</v>
      </c>
      <c r="D30" s="147">
        <v>0</v>
      </c>
      <c r="E30" s="176">
        <v>0</v>
      </c>
      <c r="F30" s="165">
        <v>0</v>
      </c>
      <c r="G30" s="151">
        <v>0</v>
      </c>
      <c r="H30" s="151">
        <v>0</v>
      </c>
      <c r="I30" s="184">
        <v>0</v>
      </c>
      <c r="J30" s="165">
        <v>0</v>
      </c>
      <c r="K30" s="147">
        <v>0</v>
      </c>
      <c r="L30" s="147">
        <v>0</v>
      </c>
      <c r="M30" s="147">
        <v>0</v>
      </c>
      <c r="N30" s="184">
        <v>0</v>
      </c>
    </row>
    <row r="31" spans="1:14" ht="12.75">
      <c r="A31" s="164" t="s">
        <v>112</v>
      </c>
      <c r="B31" s="165">
        <v>1.46152</v>
      </c>
      <c r="C31" s="147">
        <v>1.46152</v>
      </c>
      <c r="D31" s="147">
        <v>1.46152</v>
      </c>
      <c r="E31" s="176">
        <v>1.46152</v>
      </c>
      <c r="F31" s="165">
        <v>1.46152</v>
      </c>
      <c r="G31" s="151">
        <v>1.46152</v>
      </c>
      <c r="H31" s="151">
        <v>1.46152</v>
      </c>
      <c r="I31" s="184">
        <v>1.46152</v>
      </c>
      <c r="J31" s="165">
        <v>1.46152</v>
      </c>
      <c r="K31" s="147">
        <v>1.46152</v>
      </c>
      <c r="L31" s="147">
        <v>1.46152</v>
      </c>
      <c r="M31" s="147">
        <v>1.46152</v>
      </c>
      <c r="N31" s="184">
        <v>1.46152</v>
      </c>
    </row>
    <row r="32" spans="1:14" ht="12.75">
      <c r="A32" s="164" t="s">
        <v>109</v>
      </c>
      <c r="B32" s="165">
        <v>78.82298</v>
      </c>
      <c r="C32" s="147">
        <v>78.82298</v>
      </c>
      <c r="D32" s="147">
        <v>78.82298</v>
      </c>
      <c r="E32" s="176">
        <v>78.82298</v>
      </c>
      <c r="F32" s="165">
        <v>167.12297999999998</v>
      </c>
      <c r="G32" s="151">
        <v>167.12297999999998</v>
      </c>
      <c r="H32" s="151">
        <v>167.12297999999998</v>
      </c>
      <c r="I32" s="184">
        <v>167.12297999999998</v>
      </c>
      <c r="J32" s="165">
        <v>156.63338</v>
      </c>
      <c r="K32" s="147">
        <v>156.63338</v>
      </c>
      <c r="L32" s="147">
        <v>156.63338</v>
      </c>
      <c r="M32" s="147">
        <v>156.63338</v>
      </c>
      <c r="N32" s="184">
        <v>156.63338</v>
      </c>
    </row>
    <row r="33" spans="1:14" ht="12.75">
      <c r="A33" s="164" t="s">
        <v>143</v>
      </c>
      <c r="B33" s="165">
        <v>14.06</v>
      </c>
      <c r="C33" s="147">
        <v>14.06</v>
      </c>
      <c r="D33" s="147">
        <v>14.06</v>
      </c>
      <c r="E33" s="176">
        <v>14.06</v>
      </c>
      <c r="F33" s="165">
        <v>13.3</v>
      </c>
      <c r="G33" s="151">
        <v>13.3</v>
      </c>
      <c r="H33" s="151">
        <v>13.3</v>
      </c>
      <c r="I33" s="184">
        <v>13.3</v>
      </c>
      <c r="J33" s="165">
        <v>12.16</v>
      </c>
      <c r="K33" s="147">
        <v>12.16</v>
      </c>
      <c r="L33" s="147">
        <v>12.16</v>
      </c>
      <c r="M33" s="147">
        <v>12.16</v>
      </c>
      <c r="N33" s="184">
        <v>12.16</v>
      </c>
    </row>
    <row r="34" spans="1:14" ht="12.75">
      <c r="A34" s="164" t="s">
        <v>149</v>
      </c>
      <c r="B34" s="165">
        <v>126</v>
      </c>
      <c r="C34" s="147">
        <v>126</v>
      </c>
      <c r="D34" s="147">
        <v>126</v>
      </c>
      <c r="E34" s="176">
        <v>126</v>
      </c>
      <c r="F34" s="165">
        <v>126</v>
      </c>
      <c r="G34" s="151">
        <v>126</v>
      </c>
      <c r="H34" s="151">
        <v>126</v>
      </c>
      <c r="I34" s="184">
        <v>126</v>
      </c>
      <c r="J34" s="165">
        <v>126</v>
      </c>
      <c r="K34" s="147">
        <v>126</v>
      </c>
      <c r="L34" s="147">
        <v>126</v>
      </c>
      <c r="M34" s="147">
        <v>126</v>
      </c>
      <c r="N34" s="184">
        <v>126</v>
      </c>
    </row>
    <row r="35" spans="1:14" ht="12.75">
      <c r="A35" s="164" t="s">
        <v>188</v>
      </c>
      <c r="B35" s="165">
        <v>0</v>
      </c>
      <c r="C35" s="147">
        <v>0</v>
      </c>
      <c r="D35" s="147">
        <v>0</v>
      </c>
      <c r="E35" s="176">
        <v>0</v>
      </c>
      <c r="F35" s="165">
        <v>0</v>
      </c>
      <c r="G35" s="151">
        <v>0</v>
      </c>
      <c r="H35" s="151">
        <v>0</v>
      </c>
      <c r="I35" s="184">
        <v>0</v>
      </c>
      <c r="J35" s="165">
        <v>0</v>
      </c>
      <c r="K35" s="147">
        <v>0</v>
      </c>
      <c r="L35" s="147">
        <v>0</v>
      </c>
      <c r="M35" s="147">
        <v>0</v>
      </c>
      <c r="N35" s="184">
        <v>0</v>
      </c>
    </row>
    <row r="36" spans="1:14" ht="12.75">
      <c r="A36" s="166" t="s">
        <v>145</v>
      </c>
      <c r="B36" s="165">
        <v>0</v>
      </c>
      <c r="C36" s="147">
        <v>0</v>
      </c>
      <c r="D36" s="147">
        <v>0</v>
      </c>
      <c r="E36" s="176">
        <v>0</v>
      </c>
      <c r="F36" s="165">
        <v>0</v>
      </c>
      <c r="G36" s="151">
        <v>0</v>
      </c>
      <c r="H36" s="151">
        <v>0</v>
      </c>
      <c r="I36" s="184">
        <v>0</v>
      </c>
      <c r="J36" s="165">
        <v>0</v>
      </c>
      <c r="K36" s="147">
        <v>0</v>
      </c>
      <c r="L36" s="147">
        <v>0</v>
      </c>
      <c r="M36" s="147">
        <v>0</v>
      </c>
      <c r="N36" s="184">
        <v>0</v>
      </c>
    </row>
    <row r="37" spans="1:14" ht="12.75">
      <c r="A37" s="166" t="s">
        <v>114</v>
      </c>
      <c r="B37" s="165">
        <v>0</v>
      </c>
      <c r="C37" s="147">
        <v>0</v>
      </c>
      <c r="D37" s="147">
        <v>0</v>
      </c>
      <c r="E37" s="176">
        <v>0</v>
      </c>
      <c r="F37" s="165">
        <v>0</v>
      </c>
      <c r="G37" s="151">
        <v>0</v>
      </c>
      <c r="H37" s="151">
        <v>0</v>
      </c>
      <c r="I37" s="184">
        <v>0</v>
      </c>
      <c r="J37" s="165">
        <v>0</v>
      </c>
      <c r="K37" s="147">
        <v>0</v>
      </c>
      <c r="L37" s="147">
        <v>0</v>
      </c>
      <c r="M37" s="147">
        <v>0</v>
      </c>
      <c r="N37" s="184">
        <v>0</v>
      </c>
    </row>
    <row r="38" spans="1:14" ht="12.75">
      <c r="A38" s="166" t="s">
        <v>197</v>
      </c>
      <c r="B38" s="165">
        <v>5.092</v>
      </c>
      <c r="C38" s="147">
        <v>5.092</v>
      </c>
      <c r="D38" s="147">
        <v>5.092</v>
      </c>
      <c r="E38" s="176">
        <v>5.092</v>
      </c>
      <c r="F38" s="165">
        <v>5.092</v>
      </c>
      <c r="G38" s="151">
        <v>5.092</v>
      </c>
      <c r="H38" s="151">
        <v>5.092</v>
      </c>
      <c r="I38" s="184">
        <v>5.092</v>
      </c>
      <c r="J38" s="165">
        <v>5.092</v>
      </c>
      <c r="K38" s="147">
        <v>5.092</v>
      </c>
      <c r="L38" s="147">
        <v>5.092</v>
      </c>
      <c r="M38" s="147">
        <v>5.092</v>
      </c>
      <c r="N38" s="184">
        <v>5.092</v>
      </c>
    </row>
    <row r="39" spans="1:14" ht="12.75">
      <c r="A39" s="166" t="s">
        <v>196</v>
      </c>
      <c r="B39" s="165">
        <v>0.5894</v>
      </c>
      <c r="C39" s="147">
        <v>0.5894</v>
      </c>
      <c r="D39" s="147">
        <v>0.5894</v>
      </c>
      <c r="E39" s="176">
        <v>0.5894</v>
      </c>
      <c r="F39" s="165">
        <v>0.5894</v>
      </c>
      <c r="G39" s="151">
        <v>0.5894</v>
      </c>
      <c r="H39" s="151">
        <v>0.5894</v>
      </c>
      <c r="I39" s="184">
        <v>0.5894</v>
      </c>
      <c r="J39" s="165">
        <v>0.5894</v>
      </c>
      <c r="K39" s="147">
        <v>0.5894</v>
      </c>
      <c r="L39" s="147">
        <v>0.5894</v>
      </c>
      <c r="M39" s="147">
        <v>0.5894</v>
      </c>
      <c r="N39" s="184">
        <v>0.5894</v>
      </c>
    </row>
    <row r="40" spans="1:14" ht="12.75">
      <c r="A40" s="166" t="s">
        <v>195</v>
      </c>
      <c r="B40" s="165">
        <v>0</v>
      </c>
      <c r="C40" s="147">
        <v>0</v>
      </c>
      <c r="D40" s="147">
        <v>0</v>
      </c>
      <c r="E40" s="176">
        <v>0</v>
      </c>
      <c r="F40" s="165">
        <v>0</v>
      </c>
      <c r="G40" s="151">
        <v>0</v>
      </c>
      <c r="H40" s="151">
        <v>0</v>
      </c>
      <c r="I40" s="184">
        <v>0</v>
      </c>
      <c r="J40" s="165">
        <v>0</v>
      </c>
      <c r="K40" s="147">
        <v>0</v>
      </c>
      <c r="L40" s="147">
        <v>0</v>
      </c>
      <c r="M40" s="147">
        <v>0</v>
      </c>
      <c r="N40" s="184">
        <v>0</v>
      </c>
    </row>
    <row r="41" spans="1:14" ht="12.75">
      <c r="A41" s="166" t="s">
        <v>141</v>
      </c>
      <c r="B41" s="165">
        <v>2.667</v>
      </c>
      <c r="C41" s="147">
        <v>2.667</v>
      </c>
      <c r="D41" s="147">
        <v>2.667</v>
      </c>
      <c r="E41" s="176">
        <v>2.667</v>
      </c>
      <c r="F41" s="165">
        <v>2.667</v>
      </c>
      <c r="G41" s="151">
        <v>2.667</v>
      </c>
      <c r="H41" s="151">
        <v>2.667</v>
      </c>
      <c r="I41" s="184">
        <v>2.667</v>
      </c>
      <c r="J41" s="165">
        <v>2.667</v>
      </c>
      <c r="K41" s="147">
        <v>2.667</v>
      </c>
      <c r="L41" s="147">
        <v>2.667</v>
      </c>
      <c r="M41" s="147">
        <v>2.667</v>
      </c>
      <c r="N41" s="184">
        <v>2.667</v>
      </c>
    </row>
    <row r="42" spans="1:14" ht="12.75">
      <c r="A42" s="166" t="s">
        <v>194</v>
      </c>
      <c r="B42" s="165">
        <v>0</v>
      </c>
      <c r="C42" s="147">
        <v>0</v>
      </c>
      <c r="D42" s="147">
        <v>0</v>
      </c>
      <c r="E42" s="176">
        <v>0</v>
      </c>
      <c r="F42" s="165">
        <v>0</v>
      </c>
      <c r="G42" s="151">
        <v>0</v>
      </c>
      <c r="H42" s="151">
        <v>0</v>
      </c>
      <c r="I42" s="184">
        <v>0</v>
      </c>
      <c r="J42" s="165">
        <v>0</v>
      </c>
      <c r="K42" s="147">
        <v>0</v>
      </c>
      <c r="L42" s="147">
        <v>0</v>
      </c>
      <c r="M42" s="147">
        <v>0</v>
      </c>
      <c r="N42" s="184">
        <v>0</v>
      </c>
    </row>
    <row r="43" spans="1:14" ht="12.75">
      <c r="A43" s="166" t="s">
        <v>152</v>
      </c>
      <c r="B43" s="165">
        <v>0</v>
      </c>
      <c r="C43" s="147">
        <v>0</v>
      </c>
      <c r="D43" s="147">
        <v>0</v>
      </c>
      <c r="E43" s="176">
        <v>0</v>
      </c>
      <c r="F43" s="165">
        <v>0</v>
      </c>
      <c r="G43" s="151">
        <v>0</v>
      </c>
      <c r="H43" s="151">
        <v>0</v>
      </c>
      <c r="I43" s="184">
        <v>0</v>
      </c>
      <c r="J43" s="165">
        <v>0</v>
      </c>
      <c r="K43" s="147">
        <v>0</v>
      </c>
      <c r="L43" s="147">
        <v>0</v>
      </c>
      <c r="M43" s="147">
        <v>0</v>
      </c>
      <c r="N43" s="184">
        <v>0</v>
      </c>
    </row>
    <row r="44" spans="1:14" ht="12.75">
      <c r="A44" s="166" t="s">
        <v>193</v>
      </c>
      <c r="B44" s="165">
        <v>20</v>
      </c>
      <c r="C44" s="147">
        <v>20</v>
      </c>
      <c r="D44" s="147">
        <v>20</v>
      </c>
      <c r="E44" s="176">
        <v>20</v>
      </c>
      <c r="F44" s="165">
        <v>20</v>
      </c>
      <c r="G44" s="151">
        <v>20</v>
      </c>
      <c r="H44" s="151">
        <v>20</v>
      </c>
      <c r="I44" s="184">
        <v>20</v>
      </c>
      <c r="J44" s="165">
        <v>20</v>
      </c>
      <c r="K44" s="147">
        <v>0</v>
      </c>
      <c r="L44" s="147">
        <v>0</v>
      </c>
      <c r="M44" s="147">
        <v>0</v>
      </c>
      <c r="N44" s="184">
        <v>0</v>
      </c>
    </row>
    <row r="45" spans="1:14" ht="12.75">
      <c r="A45" s="164" t="s">
        <v>107</v>
      </c>
      <c r="B45" s="165">
        <v>0</v>
      </c>
      <c r="C45" s="147">
        <v>0</v>
      </c>
      <c r="D45" s="147">
        <v>0</v>
      </c>
      <c r="E45" s="176">
        <v>0</v>
      </c>
      <c r="F45" s="165">
        <v>0</v>
      </c>
      <c r="G45" s="151">
        <v>0</v>
      </c>
      <c r="H45" s="151">
        <v>0</v>
      </c>
      <c r="I45" s="184">
        <v>0</v>
      </c>
      <c r="J45" s="165">
        <v>0</v>
      </c>
      <c r="K45" s="147">
        <v>0</v>
      </c>
      <c r="L45" s="147">
        <v>0</v>
      </c>
      <c r="M45" s="147">
        <v>0</v>
      </c>
      <c r="N45" s="184">
        <v>0</v>
      </c>
    </row>
    <row r="46" spans="1:14" ht="12.75">
      <c r="A46" s="164" t="s">
        <v>111</v>
      </c>
      <c r="B46" s="165">
        <v>0</v>
      </c>
      <c r="C46" s="147">
        <v>0</v>
      </c>
      <c r="D46" s="147">
        <v>0</v>
      </c>
      <c r="E46" s="176">
        <v>0</v>
      </c>
      <c r="F46" s="165">
        <v>0</v>
      </c>
      <c r="G46" s="151">
        <v>0</v>
      </c>
      <c r="H46" s="151">
        <v>0</v>
      </c>
      <c r="I46" s="184">
        <v>0</v>
      </c>
      <c r="J46" s="165">
        <v>0</v>
      </c>
      <c r="K46" s="147">
        <v>0</v>
      </c>
      <c r="L46" s="147">
        <v>0</v>
      </c>
      <c r="M46" s="147">
        <v>0</v>
      </c>
      <c r="N46" s="184">
        <v>0</v>
      </c>
    </row>
    <row r="47" spans="1:14" ht="12.75">
      <c r="A47" s="166" t="s">
        <v>106</v>
      </c>
      <c r="B47" s="165">
        <v>5.824</v>
      </c>
      <c r="C47" s="147">
        <v>5.824</v>
      </c>
      <c r="D47" s="147">
        <v>5.824</v>
      </c>
      <c r="E47" s="176">
        <v>5.824</v>
      </c>
      <c r="F47" s="165">
        <v>5.733</v>
      </c>
      <c r="G47" s="151">
        <v>5.733</v>
      </c>
      <c r="H47" s="151">
        <v>5.733</v>
      </c>
      <c r="I47" s="184">
        <v>5.733</v>
      </c>
      <c r="J47" s="165">
        <v>6.916</v>
      </c>
      <c r="K47" s="147">
        <v>6.916</v>
      </c>
      <c r="L47" s="147">
        <v>6.916</v>
      </c>
      <c r="M47" s="147">
        <v>6.916</v>
      </c>
      <c r="N47" s="184">
        <v>6.916</v>
      </c>
    </row>
    <row r="48" spans="1:14" ht="12.75">
      <c r="A48" s="164" t="s">
        <v>113</v>
      </c>
      <c r="B48" s="165">
        <v>0.4087</v>
      </c>
      <c r="C48" s="147">
        <v>0.4087</v>
      </c>
      <c r="D48" s="147">
        <v>0.4087</v>
      </c>
      <c r="E48" s="176">
        <v>0.4087</v>
      </c>
      <c r="F48" s="165">
        <v>0.4087</v>
      </c>
      <c r="G48" s="151">
        <v>0.4087</v>
      </c>
      <c r="H48" s="151">
        <v>0.4087</v>
      </c>
      <c r="I48" s="184">
        <v>0.4087</v>
      </c>
      <c r="J48" s="165">
        <v>0.4087</v>
      </c>
      <c r="K48" s="147">
        <v>0.4087</v>
      </c>
      <c r="L48" s="147">
        <v>0.4087</v>
      </c>
      <c r="M48" s="147">
        <v>0.4087</v>
      </c>
      <c r="N48" s="184">
        <v>0.4087</v>
      </c>
    </row>
    <row r="49" spans="1:14" ht="12.75">
      <c r="A49" s="166" t="s">
        <v>192</v>
      </c>
      <c r="B49" s="165">
        <v>0</v>
      </c>
      <c r="C49" s="147">
        <v>0</v>
      </c>
      <c r="D49" s="147">
        <v>0</v>
      </c>
      <c r="E49" s="176">
        <v>0</v>
      </c>
      <c r="F49" s="165">
        <v>0</v>
      </c>
      <c r="G49" s="151">
        <v>0</v>
      </c>
      <c r="H49" s="151">
        <v>0</v>
      </c>
      <c r="I49" s="184">
        <v>0</v>
      </c>
      <c r="J49" s="165">
        <v>0</v>
      </c>
      <c r="K49" s="147">
        <v>0</v>
      </c>
      <c r="L49" s="147">
        <v>0</v>
      </c>
      <c r="M49" s="147">
        <v>0</v>
      </c>
      <c r="N49" s="184">
        <v>0</v>
      </c>
    </row>
    <row r="50" spans="1:14" ht="12.75">
      <c r="A50" s="166" t="s">
        <v>191</v>
      </c>
      <c r="B50" s="165">
        <v>0</v>
      </c>
      <c r="C50" s="147">
        <v>0</v>
      </c>
      <c r="D50" s="147">
        <v>0</v>
      </c>
      <c r="E50" s="176">
        <v>0</v>
      </c>
      <c r="F50" s="165">
        <v>0</v>
      </c>
      <c r="G50" s="151">
        <v>0</v>
      </c>
      <c r="H50" s="151">
        <v>0</v>
      </c>
      <c r="I50" s="184">
        <v>0</v>
      </c>
      <c r="J50" s="165">
        <v>0</v>
      </c>
      <c r="K50" s="147">
        <v>0</v>
      </c>
      <c r="L50" s="147">
        <v>0</v>
      </c>
      <c r="M50" s="147">
        <v>0</v>
      </c>
      <c r="N50" s="184">
        <v>0</v>
      </c>
    </row>
    <row r="51" spans="1:14" ht="12.75">
      <c r="A51" s="164" t="s">
        <v>190</v>
      </c>
      <c r="B51" s="165">
        <v>0.07521</v>
      </c>
      <c r="C51" s="147">
        <v>0.07521</v>
      </c>
      <c r="D51" s="147">
        <v>0.07521</v>
      </c>
      <c r="E51" s="176">
        <v>0.07521</v>
      </c>
      <c r="F51" s="165">
        <v>0.07521</v>
      </c>
      <c r="G51" s="151">
        <v>0.07521</v>
      </c>
      <c r="H51" s="151">
        <v>0.07521</v>
      </c>
      <c r="I51" s="184">
        <v>0.07521</v>
      </c>
      <c r="J51" s="165">
        <v>0.07521</v>
      </c>
      <c r="K51" s="147">
        <v>0.07521</v>
      </c>
      <c r="L51" s="147">
        <v>0.07521</v>
      </c>
      <c r="M51" s="147">
        <v>0.07521</v>
      </c>
      <c r="N51" s="184">
        <v>0.07521</v>
      </c>
    </row>
    <row r="52" spans="1:14" ht="12.75">
      <c r="A52" s="164" t="s">
        <v>150</v>
      </c>
      <c r="B52" s="165">
        <v>0.3042</v>
      </c>
      <c r="C52" s="147">
        <v>0.3042</v>
      </c>
      <c r="D52" s="147">
        <v>0.3042</v>
      </c>
      <c r="E52" s="176">
        <v>0.3042</v>
      </c>
      <c r="F52" s="165">
        <v>0.3042</v>
      </c>
      <c r="G52" s="151">
        <v>0.3042</v>
      </c>
      <c r="H52" s="151">
        <v>0.3042</v>
      </c>
      <c r="I52" s="184">
        <v>0.3042</v>
      </c>
      <c r="J52" s="165">
        <v>0.3042</v>
      </c>
      <c r="K52" s="147">
        <v>0.3042</v>
      </c>
      <c r="L52" s="147">
        <v>0.3042</v>
      </c>
      <c r="M52" s="147">
        <v>0.3042</v>
      </c>
      <c r="N52" s="184">
        <v>0.3042</v>
      </c>
    </row>
    <row r="53" spans="1:14" ht="13.5" thickBot="1">
      <c r="A53" s="245" t="s">
        <v>154</v>
      </c>
      <c r="B53" s="246">
        <v>0.35551</v>
      </c>
      <c r="C53" s="247">
        <v>0.35551</v>
      </c>
      <c r="D53" s="247">
        <v>0.35551</v>
      </c>
      <c r="E53" s="248">
        <v>0.35551</v>
      </c>
      <c r="F53" s="246">
        <v>0.35551</v>
      </c>
      <c r="G53" s="249">
        <v>0.35551</v>
      </c>
      <c r="H53" s="249">
        <v>0.35551</v>
      </c>
      <c r="I53" s="250">
        <v>0.35551</v>
      </c>
      <c r="J53" s="246">
        <v>0.35551</v>
      </c>
      <c r="K53" s="247">
        <v>0.35551</v>
      </c>
      <c r="L53" s="247">
        <v>0.35551</v>
      </c>
      <c r="M53" s="247">
        <v>0.35551</v>
      </c>
      <c r="N53" s="250">
        <v>0.35551</v>
      </c>
    </row>
    <row r="54" spans="2:14" ht="13.5" thickBot="1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32"/>
    </row>
    <row r="55" spans="1:14" ht="26.25" thickBot="1">
      <c r="A55" s="178" t="s">
        <v>6</v>
      </c>
      <c r="B55" s="197">
        <f>IF((B15-B13)&gt;=0,0,IF((B15-B13)&lt;=0,-(B15-B13)))</f>
        <v>0</v>
      </c>
      <c r="C55" s="197">
        <f aca="true" t="shared" si="2" ref="C55:N55">IF((C15-C13)&gt;=0,0,IF((C15-C13)&lt;=0,-(C15-C13)))</f>
        <v>0</v>
      </c>
      <c r="D55" s="197">
        <f t="shared" si="2"/>
        <v>0</v>
      </c>
      <c r="E55" s="197">
        <f t="shared" si="2"/>
        <v>0</v>
      </c>
      <c r="F55" s="197">
        <f t="shared" si="2"/>
        <v>0</v>
      </c>
      <c r="G55" s="197">
        <f t="shared" si="2"/>
        <v>0</v>
      </c>
      <c r="H55" s="197">
        <f t="shared" si="2"/>
        <v>0</v>
      </c>
      <c r="I55" s="197">
        <f t="shared" si="2"/>
        <v>0</v>
      </c>
      <c r="J55" s="197">
        <f t="shared" si="2"/>
        <v>0</v>
      </c>
      <c r="K55" s="197">
        <f t="shared" si="2"/>
        <v>0</v>
      </c>
      <c r="L55" s="197">
        <f t="shared" si="2"/>
        <v>0</v>
      </c>
      <c r="M55" s="197">
        <f t="shared" si="2"/>
        <v>0</v>
      </c>
      <c r="N55" s="258">
        <f t="shared" si="2"/>
        <v>0</v>
      </c>
    </row>
    <row r="56" spans="1:14" ht="13.5" thickBot="1">
      <c r="A56" s="148"/>
      <c r="B56" s="251"/>
      <c r="C56" s="251"/>
      <c r="D56" s="251"/>
      <c r="E56" s="251"/>
      <c r="F56" s="251"/>
      <c r="G56" s="251"/>
      <c r="H56" s="251"/>
      <c r="I56" s="149"/>
      <c r="J56" s="251"/>
      <c r="K56" s="251"/>
      <c r="L56" s="251"/>
      <c r="M56" s="251"/>
      <c r="N56" s="149"/>
    </row>
    <row r="57" spans="1:14" ht="13.5" thickBot="1">
      <c r="A57" s="259" t="s">
        <v>202</v>
      </c>
      <c r="B57" s="256">
        <f>IF((B15-B13)&gt;=0,(B15-B13),IF((B15-B13)&lt;=0,0))</f>
        <v>20.551709999999957</v>
      </c>
      <c r="C57" s="6">
        <f aca="true" t="shared" si="3" ref="C57:N57">IF((C15-C13)&gt;=0,(C15-C13),IF((C15-C13)&lt;=0,0))</f>
        <v>20.551709999999957</v>
      </c>
      <c r="D57" s="6">
        <f t="shared" si="3"/>
        <v>20.551709999999957</v>
      </c>
      <c r="E57" s="254">
        <f t="shared" si="3"/>
        <v>20.551709999999957</v>
      </c>
      <c r="F57" s="256">
        <f t="shared" si="3"/>
        <v>30.010709999999904</v>
      </c>
      <c r="G57" s="6">
        <f t="shared" si="3"/>
        <v>30.010709999999904</v>
      </c>
      <c r="H57" s="6">
        <f t="shared" si="3"/>
        <v>30.010709999999904</v>
      </c>
      <c r="I57" s="254">
        <f t="shared" si="3"/>
        <v>30.010709999999904</v>
      </c>
      <c r="J57" s="255">
        <f t="shared" si="3"/>
        <v>34.903710000000046</v>
      </c>
      <c r="K57" s="6">
        <f t="shared" si="3"/>
        <v>14.903710000000046</v>
      </c>
      <c r="L57" s="6">
        <f t="shared" si="3"/>
        <v>14.903710000000046</v>
      </c>
      <c r="M57" s="6">
        <f t="shared" si="3"/>
        <v>14.903710000000046</v>
      </c>
      <c r="N57" s="254">
        <f t="shared" si="3"/>
        <v>14.903710000000046</v>
      </c>
    </row>
    <row r="58" spans="1:14" ht="13.5" thickBot="1">
      <c r="A58" s="252"/>
      <c r="B58" s="253"/>
      <c r="C58" s="253"/>
      <c r="D58" s="253"/>
      <c r="E58" s="253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3.5" thickBot="1">
      <c r="A59" s="11"/>
      <c r="B59" s="287" t="s">
        <v>75</v>
      </c>
      <c r="C59" s="288"/>
      <c r="D59" s="288"/>
      <c r="E59" s="289"/>
      <c r="F59" s="296" t="s">
        <v>76</v>
      </c>
      <c r="G59" s="297"/>
      <c r="H59" s="297"/>
      <c r="I59" s="297"/>
      <c r="J59" s="293" t="s">
        <v>77</v>
      </c>
      <c r="K59" s="294"/>
      <c r="L59" s="294"/>
      <c r="M59" s="294"/>
      <c r="N59" s="295"/>
    </row>
    <row r="60" spans="1:14" ht="12.75">
      <c r="A60" s="169" t="s">
        <v>4</v>
      </c>
      <c r="B60" s="51" t="s">
        <v>28</v>
      </c>
      <c r="C60" s="26" t="s">
        <v>29</v>
      </c>
      <c r="D60" s="26" t="s">
        <v>30</v>
      </c>
      <c r="E60" s="52" t="s">
        <v>31</v>
      </c>
      <c r="F60" s="51" t="s">
        <v>32</v>
      </c>
      <c r="G60" s="26" t="s">
        <v>33</v>
      </c>
      <c r="H60" s="26" t="s">
        <v>34</v>
      </c>
      <c r="I60" s="52" t="s">
        <v>35</v>
      </c>
      <c r="J60" s="51" t="s">
        <v>36</v>
      </c>
      <c r="K60" s="26" t="s">
        <v>37</v>
      </c>
      <c r="L60" s="26" t="s">
        <v>38</v>
      </c>
      <c r="M60" s="26" t="s">
        <v>39</v>
      </c>
      <c r="N60" s="52" t="s">
        <v>40</v>
      </c>
    </row>
    <row r="61" spans="1:14" ht="12.75">
      <c r="A61" s="8"/>
      <c r="B61" s="1"/>
      <c r="C61" s="2"/>
      <c r="D61" s="2"/>
      <c r="E61" s="158"/>
      <c r="F61" s="1"/>
      <c r="G61" s="167"/>
      <c r="H61" s="2"/>
      <c r="I61" s="55"/>
      <c r="J61" s="1"/>
      <c r="K61" s="167"/>
      <c r="L61" s="2"/>
      <c r="M61" s="20"/>
      <c r="N61" s="158"/>
    </row>
    <row r="62" spans="1:14" ht="12.75">
      <c r="A62" s="77" t="s">
        <v>8</v>
      </c>
      <c r="B62" s="171">
        <v>625.77</v>
      </c>
      <c r="C62" s="78">
        <v>625.77</v>
      </c>
      <c r="D62" s="78">
        <v>625.77</v>
      </c>
      <c r="E62" s="159">
        <v>625.77</v>
      </c>
      <c r="F62" s="171">
        <v>629.78</v>
      </c>
      <c r="G62" s="186">
        <v>629.78</v>
      </c>
      <c r="H62" s="78">
        <v>629.78</v>
      </c>
      <c r="I62" s="159">
        <v>629.78</v>
      </c>
      <c r="J62" s="171">
        <v>628.48</v>
      </c>
      <c r="K62" s="186">
        <v>628.48</v>
      </c>
      <c r="L62" s="78">
        <v>628.48</v>
      </c>
      <c r="M62" s="78">
        <v>628.48</v>
      </c>
      <c r="N62" s="159">
        <v>628.48</v>
      </c>
    </row>
    <row r="63" spans="1:14" ht="12.75">
      <c r="A63" s="72"/>
      <c r="B63" s="172"/>
      <c r="C63" s="75"/>
      <c r="D63" s="75"/>
      <c r="E63" s="173"/>
      <c r="F63" s="172"/>
      <c r="G63" s="168"/>
      <c r="H63" s="75"/>
      <c r="I63" s="173"/>
      <c r="J63" s="172"/>
      <c r="K63" s="168"/>
      <c r="L63" s="75"/>
      <c r="M63" s="75"/>
      <c r="N63" s="173"/>
    </row>
    <row r="64" spans="1:14" ht="12.75">
      <c r="A64" s="73" t="s">
        <v>11</v>
      </c>
      <c r="B64" s="172">
        <f>B65</f>
        <v>0</v>
      </c>
      <c r="C64" s="75">
        <f aca="true" t="shared" si="4" ref="C64:N64">C65</f>
        <v>0</v>
      </c>
      <c r="D64" s="75">
        <f t="shared" si="4"/>
        <v>0</v>
      </c>
      <c r="E64" s="173">
        <f t="shared" si="4"/>
        <v>0</v>
      </c>
      <c r="F64" s="172">
        <f t="shared" si="4"/>
        <v>0</v>
      </c>
      <c r="G64" s="168">
        <f t="shared" si="4"/>
        <v>0</v>
      </c>
      <c r="H64" s="75">
        <f t="shared" si="4"/>
        <v>0</v>
      </c>
      <c r="I64" s="173">
        <f t="shared" si="4"/>
        <v>0</v>
      </c>
      <c r="J64" s="172">
        <f t="shared" si="4"/>
        <v>0</v>
      </c>
      <c r="K64" s="168">
        <f t="shared" si="4"/>
        <v>0</v>
      </c>
      <c r="L64" s="75">
        <f t="shared" si="4"/>
        <v>0</v>
      </c>
      <c r="M64" s="75">
        <f t="shared" si="4"/>
        <v>0</v>
      </c>
      <c r="N64" s="173">
        <f t="shared" si="4"/>
        <v>0</v>
      </c>
    </row>
    <row r="65" spans="1:14" ht="12.75">
      <c r="A65" s="204"/>
      <c r="B65" s="174"/>
      <c r="C65" s="25"/>
      <c r="D65" s="25"/>
      <c r="E65" s="175"/>
      <c r="F65" s="174"/>
      <c r="G65" s="200"/>
      <c r="H65" s="25"/>
      <c r="I65" s="175"/>
      <c r="J65" s="174"/>
      <c r="K65" s="200"/>
      <c r="L65" s="25"/>
      <c r="M65" s="25"/>
      <c r="N65" s="175"/>
    </row>
    <row r="66" spans="1:14" ht="12.75">
      <c r="A66" s="72"/>
      <c r="B66" s="172" t="s">
        <v>0</v>
      </c>
      <c r="C66" s="75"/>
      <c r="D66" s="75"/>
      <c r="E66" s="173"/>
      <c r="F66" s="172"/>
      <c r="G66" s="168"/>
      <c r="H66" s="75"/>
      <c r="I66" s="173"/>
      <c r="J66" s="172"/>
      <c r="K66" s="168"/>
      <c r="L66" s="75"/>
      <c r="M66" s="75"/>
      <c r="N66" s="173"/>
    </row>
    <row r="67" spans="1:14" ht="12.75">
      <c r="A67" s="77" t="s">
        <v>10</v>
      </c>
      <c r="B67" s="179">
        <f>B64+B62</f>
        <v>625.77</v>
      </c>
      <c r="C67" s="78">
        <f aca="true" t="shared" si="5" ref="C67:M67">C64+C62</f>
        <v>625.77</v>
      </c>
      <c r="D67" s="78">
        <f t="shared" si="5"/>
        <v>625.77</v>
      </c>
      <c r="E67" s="159">
        <f t="shared" si="5"/>
        <v>625.77</v>
      </c>
      <c r="F67" s="179">
        <f t="shared" si="5"/>
        <v>629.78</v>
      </c>
      <c r="G67" s="186">
        <f t="shared" si="5"/>
        <v>629.78</v>
      </c>
      <c r="H67" s="78">
        <f t="shared" si="5"/>
        <v>629.78</v>
      </c>
      <c r="I67" s="159">
        <f t="shared" si="5"/>
        <v>629.78</v>
      </c>
      <c r="J67" s="179">
        <f t="shared" si="5"/>
        <v>628.48</v>
      </c>
      <c r="K67" s="186">
        <f>K64+K62</f>
        <v>628.48</v>
      </c>
      <c r="L67" s="78">
        <f t="shared" si="5"/>
        <v>628.48</v>
      </c>
      <c r="M67" s="78">
        <f t="shared" si="5"/>
        <v>628.48</v>
      </c>
      <c r="N67" s="159">
        <f>N64+N62</f>
        <v>628.48</v>
      </c>
    </row>
    <row r="68" spans="1:14" ht="12.75">
      <c r="A68" s="72"/>
      <c r="B68" s="172"/>
      <c r="C68" s="75"/>
      <c r="D68" s="75"/>
      <c r="E68" s="173"/>
      <c r="F68" s="172"/>
      <c r="G68" s="168"/>
      <c r="H68" s="75"/>
      <c r="I68" s="173"/>
      <c r="J68" s="172"/>
      <c r="K68" s="168"/>
      <c r="L68" s="75"/>
      <c r="M68" s="75"/>
      <c r="N68" s="173"/>
    </row>
    <row r="69" spans="1:14" ht="12.75">
      <c r="A69" s="170" t="s">
        <v>9</v>
      </c>
      <c r="B69" s="183">
        <f aca="true" t="shared" si="6" ref="B69:N69">SUM(B71:B107)</f>
        <v>614.2577099999999</v>
      </c>
      <c r="C69" s="230">
        <f t="shared" si="6"/>
        <v>614.2577099999999</v>
      </c>
      <c r="D69" s="230">
        <f t="shared" si="6"/>
        <v>614.2577099999999</v>
      </c>
      <c r="E69" s="191">
        <f t="shared" si="6"/>
        <v>614.2577099999999</v>
      </c>
      <c r="F69" s="183">
        <f t="shared" si="6"/>
        <v>607.73814</v>
      </c>
      <c r="G69" s="201">
        <f t="shared" si="6"/>
        <v>607.73814</v>
      </c>
      <c r="H69" s="230">
        <f t="shared" si="6"/>
        <v>607.73814</v>
      </c>
      <c r="I69" s="191">
        <f t="shared" si="6"/>
        <v>607.73814</v>
      </c>
      <c r="J69" s="183">
        <f t="shared" si="6"/>
        <v>689.5580399999999</v>
      </c>
      <c r="K69" s="201">
        <f t="shared" si="6"/>
        <v>689.5580399999999</v>
      </c>
      <c r="L69" s="230">
        <f t="shared" si="6"/>
        <v>689.5580399999999</v>
      </c>
      <c r="M69" s="230">
        <f t="shared" si="6"/>
        <v>689.5580399999999</v>
      </c>
      <c r="N69" s="191">
        <f t="shared" si="6"/>
        <v>689.5580399999999</v>
      </c>
    </row>
    <row r="70" spans="1:14" ht="12.75">
      <c r="A70" s="96"/>
      <c r="B70" s="65"/>
      <c r="C70" s="50"/>
      <c r="D70" s="50"/>
      <c r="E70" s="177"/>
      <c r="F70" s="65"/>
      <c r="G70" s="181"/>
      <c r="H70" s="50"/>
      <c r="I70" s="177"/>
      <c r="J70" s="65"/>
      <c r="K70" s="181"/>
      <c r="L70" s="50"/>
      <c r="M70" s="50"/>
      <c r="N70" s="177"/>
    </row>
    <row r="71" spans="1:14" ht="12.75">
      <c r="A71" s="166" t="s">
        <v>105</v>
      </c>
      <c r="B71" s="165">
        <v>0</v>
      </c>
      <c r="C71" s="147">
        <v>0</v>
      </c>
      <c r="D71" s="147">
        <v>0</v>
      </c>
      <c r="E71" s="176">
        <v>0</v>
      </c>
      <c r="F71" s="165">
        <v>0</v>
      </c>
      <c r="G71" s="151">
        <v>0</v>
      </c>
      <c r="H71" s="147">
        <v>0</v>
      </c>
      <c r="I71" s="176">
        <v>0</v>
      </c>
      <c r="J71" s="165">
        <v>30.145</v>
      </c>
      <c r="K71" s="151">
        <v>30.145</v>
      </c>
      <c r="L71" s="147">
        <v>30.145</v>
      </c>
      <c r="M71" s="147">
        <v>30.145</v>
      </c>
      <c r="N71" s="176">
        <v>30.145</v>
      </c>
    </row>
    <row r="72" spans="1:14" ht="12.75">
      <c r="A72" s="166" t="s">
        <v>108</v>
      </c>
      <c r="B72" s="165">
        <v>101.4</v>
      </c>
      <c r="C72" s="147">
        <v>101.4</v>
      </c>
      <c r="D72" s="147">
        <v>101.4</v>
      </c>
      <c r="E72" s="176">
        <v>101.4</v>
      </c>
      <c r="F72" s="165">
        <v>101.4</v>
      </c>
      <c r="G72" s="151">
        <v>101.4</v>
      </c>
      <c r="H72" s="151">
        <v>101.4</v>
      </c>
      <c r="I72" s="184">
        <v>101.4</v>
      </c>
      <c r="J72" s="165">
        <v>101.4</v>
      </c>
      <c r="K72" s="147">
        <v>101.4</v>
      </c>
      <c r="L72" s="147">
        <v>101.4</v>
      </c>
      <c r="M72" s="147">
        <v>101.4</v>
      </c>
      <c r="N72" s="184">
        <v>101.4</v>
      </c>
    </row>
    <row r="73" spans="1:14" ht="12.75">
      <c r="A73" s="208" t="s">
        <v>133</v>
      </c>
      <c r="B73" s="165">
        <v>18.4</v>
      </c>
      <c r="C73" s="147">
        <v>18.4</v>
      </c>
      <c r="D73" s="147">
        <v>18.4</v>
      </c>
      <c r="E73" s="176">
        <v>18.4</v>
      </c>
      <c r="F73" s="165">
        <v>18.4</v>
      </c>
      <c r="G73" s="151">
        <v>18.4</v>
      </c>
      <c r="H73" s="147">
        <v>18.4</v>
      </c>
      <c r="I73" s="176">
        <v>18.4</v>
      </c>
      <c r="J73" s="165">
        <v>18.4</v>
      </c>
      <c r="K73" s="151">
        <v>18.4</v>
      </c>
      <c r="L73" s="147">
        <v>18.4</v>
      </c>
      <c r="M73" s="147">
        <v>18.4</v>
      </c>
      <c r="N73" s="176">
        <v>18.4</v>
      </c>
    </row>
    <row r="74" spans="1:14" ht="12.75">
      <c r="A74" s="164" t="s">
        <v>115</v>
      </c>
      <c r="B74" s="165">
        <v>0.61288</v>
      </c>
      <c r="C74" s="147">
        <v>0.61288</v>
      </c>
      <c r="D74" s="147">
        <v>0.61288</v>
      </c>
      <c r="E74" s="176">
        <v>0.61288</v>
      </c>
      <c r="F74" s="165">
        <v>0.61288</v>
      </c>
      <c r="G74" s="151">
        <v>0.61288</v>
      </c>
      <c r="H74" s="151">
        <v>0.61288</v>
      </c>
      <c r="I74" s="184">
        <v>0.61288</v>
      </c>
      <c r="J74" s="165">
        <v>0.61288</v>
      </c>
      <c r="K74" s="147">
        <v>0.61288</v>
      </c>
      <c r="L74" s="147">
        <v>0.61288</v>
      </c>
      <c r="M74" s="147">
        <v>0.61288</v>
      </c>
      <c r="N74" s="184">
        <v>0.61288</v>
      </c>
    </row>
    <row r="75" spans="1:14" ht="12.75">
      <c r="A75" s="166" t="s">
        <v>151</v>
      </c>
      <c r="B75" s="165">
        <v>61</v>
      </c>
      <c r="C75" s="147">
        <v>61</v>
      </c>
      <c r="D75" s="147">
        <v>61</v>
      </c>
      <c r="E75" s="176">
        <v>61</v>
      </c>
      <c r="F75" s="165">
        <v>49.228199999999994</v>
      </c>
      <c r="G75" s="151">
        <v>49.228199999999994</v>
      </c>
      <c r="H75" s="147">
        <v>49.228199999999994</v>
      </c>
      <c r="I75" s="176">
        <v>49.228199999999994</v>
      </c>
      <c r="J75" s="165">
        <v>61.595699999999994</v>
      </c>
      <c r="K75" s="151">
        <v>61.595699999999994</v>
      </c>
      <c r="L75" s="147">
        <v>61.595699999999994</v>
      </c>
      <c r="M75" s="147">
        <v>61.595699999999994</v>
      </c>
      <c r="N75" s="176">
        <v>61.595699999999994</v>
      </c>
    </row>
    <row r="76" spans="1:14" ht="12.75">
      <c r="A76" s="166" t="s">
        <v>110</v>
      </c>
      <c r="B76" s="165">
        <v>95.16</v>
      </c>
      <c r="C76" s="147">
        <v>95.16</v>
      </c>
      <c r="D76" s="147">
        <v>95.16</v>
      </c>
      <c r="E76" s="176">
        <v>95.16</v>
      </c>
      <c r="F76" s="165">
        <v>98.28</v>
      </c>
      <c r="G76" s="151">
        <v>98.28</v>
      </c>
      <c r="H76" s="147">
        <v>98.28</v>
      </c>
      <c r="I76" s="176">
        <v>98.28</v>
      </c>
      <c r="J76" s="165">
        <v>96.08930000000001</v>
      </c>
      <c r="K76" s="151">
        <v>96.08930000000001</v>
      </c>
      <c r="L76" s="147">
        <v>96.08930000000001</v>
      </c>
      <c r="M76" s="147">
        <v>96.08930000000001</v>
      </c>
      <c r="N76" s="176">
        <v>96.08930000000001</v>
      </c>
    </row>
    <row r="77" spans="1:14" ht="12.75">
      <c r="A77" s="166" t="s">
        <v>134</v>
      </c>
      <c r="B77" s="165">
        <v>4.6</v>
      </c>
      <c r="C77" s="147">
        <v>4.6</v>
      </c>
      <c r="D77" s="147">
        <v>4.6</v>
      </c>
      <c r="E77" s="176">
        <v>4.6</v>
      </c>
      <c r="F77" s="165">
        <v>4.6</v>
      </c>
      <c r="G77" s="151">
        <v>4.6</v>
      </c>
      <c r="H77" s="147">
        <v>4.6</v>
      </c>
      <c r="I77" s="176">
        <v>4.6</v>
      </c>
      <c r="J77" s="165">
        <v>4.6</v>
      </c>
      <c r="K77" s="151">
        <v>4.6</v>
      </c>
      <c r="L77" s="147">
        <v>4.6</v>
      </c>
      <c r="M77" s="147">
        <v>4.6</v>
      </c>
      <c r="N77" s="176">
        <v>4.6</v>
      </c>
    </row>
    <row r="78" spans="1:14" ht="12.75">
      <c r="A78" s="166" t="s">
        <v>153</v>
      </c>
      <c r="B78" s="165">
        <v>0.8001</v>
      </c>
      <c r="C78" s="147">
        <v>0.8001</v>
      </c>
      <c r="D78" s="147">
        <v>0.8001</v>
      </c>
      <c r="E78" s="176">
        <v>0.8001</v>
      </c>
      <c r="F78" s="165">
        <v>0.8001</v>
      </c>
      <c r="G78" s="151">
        <v>0.8001</v>
      </c>
      <c r="H78" s="151">
        <v>0.8001</v>
      </c>
      <c r="I78" s="184">
        <v>0.8001</v>
      </c>
      <c r="J78" s="165">
        <v>0.8001</v>
      </c>
      <c r="K78" s="147">
        <v>0.8001</v>
      </c>
      <c r="L78" s="147">
        <v>0.8001</v>
      </c>
      <c r="M78" s="147">
        <v>0.8001</v>
      </c>
      <c r="N78" s="184">
        <v>0.8001</v>
      </c>
    </row>
    <row r="79" spans="1:14" ht="12.75">
      <c r="A79" s="166" t="s">
        <v>201</v>
      </c>
      <c r="B79" s="165">
        <v>7.93</v>
      </c>
      <c r="C79" s="147">
        <v>7.93</v>
      </c>
      <c r="D79" s="147">
        <v>7.93</v>
      </c>
      <c r="E79" s="176">
        <v>7.93</v>
      </c>
      <c r="F79" s="165">
        <v>8.19</v>
      </c>
      <c r="G79" s="151">
        <v>8.19</v>
      </c>
      <c r="H79" s="147">
        <v>8.19</v>
      </c>
      <c r="I79" s="176">
        <v>8.19</v>
      </c>
      <c r="J79" s="165">
        <v>18.4787</v>
      </c>
      <c r="K79" s="151">
        <v>18.4787</v>
      </c>
      <c r="L79" s="147">
        <v>18.4787</v>
      </c>
      <c r="M79" s="147">
        <v>18.4787</v>
      </c>
      <c r="N79" s="176">
        <v>18.4787</v>
      </c>
    </row>
    <row r="80" spans="1:14" ht="12.75">
      <c r="A80" s="205" t="s">
        <v>144</v>
      </c>
      <c r="B80" s="165">
        <v>2.9073</v>
      </c>
      <c r="C80" s="147">
        <v>2.9073</v>
      </c>
      <c r="D80" s="147">
        <v>2.9073</v>
      </c>
      <c r="E80" s="176">
        <v>2.9073</v>
      </c>
      <c r="F80" s="165">
        <v>2.9073</v>
      </c>
      <c r="G80" s="151">
        <v>2.9073</v>
      </c>
      <c r="H80" s="151">
        <v>2.9073</v>
      </c>
      <c r="I80" s="184">
        <v>2.9073</v>
      </c>
      <c r="J80" s="165">
        <v>2.9073</v>
      </c>
      <c r="K80" s="147">
        <v>2.9073</v>
      </c>
      <c r="L80" s="147">
        <v>2.9073</v>
      </c>
      <c r="M80" s="147">
        <v>2.9073</v>
      </c>
      <c r="N80" s="184">
        <v>2.9073</v>
      </c>
    </row>
    <row r="81" spans="1:14" ht="12.75">
      <c r="A81" s="205" t="s">
        <v>200</v>
      </c>
      <c r="B81" s="165">
        <v>0.50753</v>
      </c>
      <c r="C81" s="147">
        <v>0.50753</v>
      </c>
      <c r="D81" s="147">
        <v>0.50753</v>
      </c>
      <c r="E81" s="176">
        <v>0.50753</v>
      </c>
      <c r="F81" s="165">
        <v>0.50753</v>
      </c>
      <c r="G81" s="151">
        <v>0.50753</v>
      </c>
      <c r="H81" s="151">
        <v>0.50753</v>
      </c>
      <c r="I81" s="184">
        <v>0.50753</v>
      </c>
      <c r="J81" s="165">
        <v>0.50753</v>
      </c>
      <c r="K81" s="147">
        <v>0.50753</v>
      </c>
      <c r="L81" s="147">
        <v>0.50753</v>
      </c>
      <c r="M81" s="147">
        <v>0.50753</v>
      </c>
      <c r="N81" s="184">
        <v>0.50753</v>
      </c>
    </row>
    <row r="82" spans="1:14" ht="12.75">
      <c r="A82" s="166" t="s">
        <v>199</v>
      </c>
      <c r="B82" s="165">
        <v>0.33338</v>
      </c>
      <c r="C82" s="147">
        <v>0.33338</v>
      </c>
      <c r="D82" s="147">
        <v>0.33338</v>
      </c>
      <c r="E82" s="176">
        <v>0.33338</v>
      </c>
      <c r="F82" s="165">
        <v>0.33338</v>
      </c>
      <c r="G82" s="151">
        <v>0.33338</v>
      </c>
      <c r="H82" s="151">
        <v>0.33338</v>
      </c>
      <c r="I82" s="184">
        <v>0.33338</v>
      </c>
      <c r="J82" s="165">
        <v>0.33338</v>
      </c>
      <c r="K82" s="147">
        <v>0.33338</v>
      </c>
      <c r="L82" s="147">
        <v>0.33338</v>
      </c>
      <c r="M82" s="147">
        <v>0.33338</v>
      </c>
      <c r="N82" s="184">
        <v>0.33338</v>
      </c>
    </row>
    <row r="83" spans="1:14" ht="12.75">
      <c r="A83" s="166" t="s">
        <v>198</v>
      </c>
      <c r="B83" s="165">
        <v>17.67</v>
      </c>
      <c r="C83" s="147">
        <v>17.67</v>
      </c>
      <c r="D83" s="147">
        <v>17.67</v>
      </c>
      <c r="E83" s="176">
        <v>17.67</v>
      </c>
      <c r="F83" s="165">
        <v>17.91</v>
      </c>
      <c r="G83" s="151">
        <v>17.91</v>
      </c>
      <c r="H83" s="147">
        <v>17.91</v>
      </c>
      <c r="I83" s="176">
        <v>17.91</v>
      </c>
      <c r="J83" s="165">
        <v>17.7414</v>
      </c>
      <c r="K83" s="151">
        <v>17.7414</v>
      </c>
      <c r="L83" s="147">
        <v>17.7414</v>
      </c>
      <c r="M83" s="147">
        <v>17.7414</v>
      </c>
      <c r="N83" s="176">
        <v>17.7414</v>
      </c>
    </row>
    <row r="84" spans="1:14" ht="12.75">
      <c r="A84" s="166" t="s">
        <v>142</v>
      </c>
      <c r="B84" s="165">
        <v>0</v>
      </c>
      <c r="C84" s="147">
        <v>0</v>
      </c>
      <c r="D84" s="147">
        <v>0</v>
      </c>
      <c r="E84" s="176">
        <v>0</v>
      </c>
      <c r="F84" s="165">
        <v>0</v>
      </c>
      <c r="G84" s="151">
        <v>0</v>
      </c>
      <c r="H84" s="147">
        <v>0</v>
      </c>
      <c r="I84" s="176">
        <v>0</v>
      </c>
      <c r="J84" s="165">
        <v>0</v>
      </c>
      <c r="K84" s="151">
        <v>0</v>
      </c>
      <c r="L84" s="147">
        <v>0</v>
      </c>
      <c r="M84" s="147">
        <v>0</v>
      </c>
      <c r="N84" s="176">
        <v>0</v>
      </c>
    </row>
    <row r="85" spans="1:14" ht="12.75">
      <c r="A85" s="164" t="s">
        <v>112</v>
      </c>
      <c r="B85" s="165">
        <v>1.46152</v>
      </c>
      <c r="C85" s="147">
        <v>1.46152</v>
      </c>
      <c r="D85" s="147">
        <v>1.46152</v>
      </c>
      <c r="E85" s="176">
        <v>1.46152</v>
      </c>
      <c r="F85" s="165">
        <v>1.46152</v>
      </c>
      <c r="G85" s="151">
        <v>1.46152</v>
      </c>
      <c r="H85" s="151">
        <v>1.46152</v>
      </c>
      <c r="I85" s="184">
        <v>1.46152</v>
      </c>
      <c r="J85" s="165">
        <v>1.46152</v>
      </c>
      <c r="K85" s="147">
        <v>1.46152</v>
      </c>
      <c r="L85" s="147">
        <v>1.46152</v>
      </c>
      <c r="M85" s="147">
        <v>1.46152</v>
      </c>
      <c r="N85" s="184">
        <v>1.46152</v>
      </c>
    </row>
    <row r="86" spans="1:14" ht="12.75">
      <c r="A86" s="164" t="s">
        <v>109</v>
      </c>
      <c r="B86" s="165">
        <v>150.03758</v>
      </c>
      <c r="C86" s="147">
        <v>150.03758</v>
      </c>
      <c r="D86" s="147">
        <v>150.03758</v>
      </c>
      <c r="E86" s="176">
        <v>150.03758</v>
      </c>
      <c r="F86" s="165">
        <v>154.43478</v>
      </c>
      <c r="G86" s="151">
        <v>154.43478</v>
      </c>
      <c r="H86" s="147">
        <v>154.43478</v>
      </c>
      <c r="I86" s="176">
        <v>154.43478</v>
      </c>
      <c r="J86" s="165">
        <v>151.34727999999998</v>
      </c>
      <c r="K86" s="151">
        <v>151.34727999999998</v>
      </c>
      <c r="L86" s="147">
        <v>151.34727999999998</v>
      </c>
      <c r="M86" s="147">
        <v>151.34727999999998</v>
      </c>
      <c r="N86" s="176">
        <v>151.34727999999998</v>
      </c>
    </row>
    <row r="87" spans="1:14" ht="12.75">
      <c r="A87" s="164" t="s">
        <v>143</v>
      </c>
      <c r="B87" s="165">
        <v>11.59</v>
      </c>
      <c r="C87" s="147">
        <v>11.59</v>
      </c>
      <c r="D87" s="147">
        <v>11.59</v>
      </c>
      <c r="E87" s="176">
        <v>11.59</v>
      </c>
      <c r="F87" s="165">
        <v>11.97</v>
      </c>
      <c r="G87" s="151">
        <v>11.97</v>
      </c>
      <c r="H87" s="147">
        <v>11.97</v>
      </c>
      <c r="I87" s="176">
        <v>11.97</v>
      </c>
      <c r="J87" s="165">
        <v>14.2825</v>
      </c>
      <c r="K87" s="151">
        <v>14.2825</v>
      </c>
      <c r="L87" s="147">
        <v>14.2825</v>
      </c>
      <c r="M87" s="147">
        <v>14.2825</v>
      </c>
      <c r="N87" s="176">
        <v>14.2825</v>
      </c>
    </row>
    <row r="88" spans="1:14" ht="12.75">
      <c r="A88" s="164" t="s">
        <v>149</v>
      </c>
      <c r="B88" s="165">
        <v>126</v>
      </c>
      <c r="C88" s="147">
        <v>126</v>
      </c>
      <c r="D88" s="147">
        <v>126</v>
      </c>
      <c r="E88" s="176">
        <v>126</v>
      </c>
      <c r="F88" s="165">
        <v>126</v>
      </c>
      <c r="G88" s="151">
        <v>126</v>
      </c>
      <c r="H88" s="151">
        <v>126</v>
      </c>
      <c r="I88" s="184">
        <v>126</v>
      </c>
      <c r="J88" s="165">
        <v>126</v>
      </c>
      <c r="K88" s="147">
        <v>126</v>
      </c>
      <c r="L88" s="147">
        <v>126</v>
      </c>
      <c r="M88" s="147">
        <v>126</v>
      </c>
      <c r="N88" s="184">
        <v>126</v>
      </c>
    </row>
    <row r="89" spans="1:14" ht="12.75">
      <c r="A89" s="164" t="s">
        <v>188</v>
      </c>
      <c r="B89" s="165">
        <v>0</v>
      </c>
      <c r="C89" s="147">
        <v>0</v>
      </c>
      <c r="D89" s="147">
        <v>0</v>
      </c>
      <c r="E89" s="176">
        <v>0</v>
      </c>
      <c r="F89" s="165">
        <v>0</v>
      </c>
      <c r="G89" s="151">
        <v>0</v>
      </c>
      <c r="H89" s="151">
        <v>0</v>
      </c>
      <c r="I89" s="184">
        <v>0</v>
      </c>
      <c r="J89" s="165">
        <v>0</v>
      </c>
      <c r="K89" s="151">
        <v>0</v>
      </c>
      <c r="L89" s="147">
        <v>0</v>
      </c>
      <c r="M89" s="147">
        <v>0</v>
      </c>
      <c r="N89" s="184">
        <v>0</v>
      </c>
    </row>
    <row r="90" spans="1:14" ht="12.75">
      <c r="A90" s="166" t="s">
        <v>145</v>
      </c>
      <c r="B90" s="165">
        <v>0</v>
      </c>
      <c r="C90" s="147">
        <v>0</v>
      </c>
      <c r="D90" s="147">
        <v>0</v>
      </c>
      <c r="E90" s="176">
        <v>0</v>
      </c>
      <c r="F90" s="165">
        <v>0</v>
      </c>
      <c r="G90" s="151">
        <v>0</v>
      </c>
      <c r="H90" s="147">
        <v>0</v>
      </c>
      <c r="I90" s="176">
        <v>0</v>
      </c>
      <c r="J90" s="165">
        <v>0</v>
      </c>
      <c r="K90" s="151">
        <v>0</v>
      </c>
      <c r="L90" s="147">
        <v>0</v>
      </c>
      <c r="M90" s="147">
        <v>0</v>
      </c>
      <c r="N90" s="176">
        <v>0</v>
      </c>
    </row>
    <row r="91" spans="1:14" ht="12.75">
      <c r="A91" s="166" t="s">
        <v>114</v>
      </c>
      <c r="B91" s="165">
        <v>0</v>
      </c>
      <c r="C91" s="147">
        <v>0</v>
      </c>
      <c r="D91" s="147">
        <v>0</v>
      </c>
      <c r="E91" s="176">
        <v>0</v>
      </c>
      <c r="F91" s="165">
        <v>0</v>
      </c>
      <c r="G91" s="151">
        <v>0</v>
      </c>
      <c r="H91" s="147">
        <v>0</v>
      </c>
      <c r="I91" s="176">
        <v>0</v>
      </c>
      <c r="J91" s="165">
        <v>0</v>
      </c>
      <c r="K91" s="151">
        <v>0</v>
      </c>
      <c r="L91" s="147">
        <v>0</v>
      </c>
      <c r="M91" s="147">
        <v>0</v>
      </c>
      <c r="N91" s="176">
        <v>0</v>
      </c>
    </row>
    <row r="92" spans="1:14" ht="12.75">
      <c r="A92" s="166" t="s">
        <v>197</v>
      </c>
      <c r="B92" s="165">
        <v>5.092</v>
      </c>
      <c r="C92" s="147">
        <v>5.092</v>
      </c>
      <c r="D92" s="147">
        <v>5.092</v>
      </c>
      <c r="E92" s="176">
        <v>5.092</v>
      </c>
      <c r="F92" s="165">
        <v>5.092</v>
      </c>
      <c r="G92" s="151">
        <v>5.092</v>
      </c>
      <c r="H92" s="147">
        <v>5.092</v>
      </c>
      <c r="I92" s="176">
        <v>5.092</v>
      </c>
      <c r="J92" s="165">
        <v>5.092</v>
      </c>
      <c r="K92" s="151">
        <v>5.092</v>
      </c>
      <c r="L92" s="147">
        <v>5.092</v>
      </c>
      <c r="M92" s="147">
        <v>5.092</v>
      </c>
      <c r="N92" s="176">
        <v>5.092</v>
      </c>
    </row>
    <row r="93" spans="1:14" ht="12.75">
      <c r="A93" s="166" t="s">
        <v>196</v>
      </c>
      <c r="B93" s="165">
        <v>0.5894</v>
      </c>
      <c r="C93" s="147">
        <v>0.5894</v>
      </c>
      <c r="D93" s="147">
        <v>0.5894</v>
      </c>
      <c r="E93" s="176">
        <v>0.5894</v>
      </c>
      <c r="F93" s="165">
        <v>0.5894</v>
      </c>
      <c r="G93" s="151">
        <v>0.5894</v>
      </c>
      <c r="H93" s="151">
        <v>0.5894</v>
      </c>
      <c r="I93" s="184">
        <v>0.5894</v>
      </c>
      <c r="J93" s="165">
        <v>0.5894</v>
      </c>
      <c r="K93" s="147">
        <v>0.5894</v>
      </c>
      <c r="L93" s="147">
        <v>0.5894</v>
      </c>
      <c r="M93" s="147">
        <v>0.5894</v>
      </c>
      <c r="N93" s="184">
        <v>0.5894</v>
      </c>
    </row>
    <row r="94" spans="1:14" ht="12.75">
      <c r="A94" s="166" t="s">
        <v>195</v>
      </c>
      <c r="B94" s="165">
        <v>0</v>
      </c>
      <c r="C94" s="147">
        <v>0</v>
      </c>
      <c r="D94" s="147">
        <v>0</v>
      </c>
      <c r="E94" s="176">
        <v>0</v>
      </c>
      <c r="F94" s="165">
        <v>0</v>
      </c>
      <c r="G94" s="151">
        <v>0</v>
      </c>
      <c r="H94" s="147">
        <v>0</v>
      </c>
      <c r="I94" s="176">
        <v>0</v>
      </c>
      <c r="J94" s="165">
        <v>0</v>
      </c>
      <c r="K94" s="151">
        <v>0</v>
      </c>
      <c r="L94" s="147">
        <v>0</v>
      </c>
      <c r="M94" s="147">
        <v>0</v>
      </c>
      <c r="N94" s="176">
        <v>0</v>
      </c>
    </row>
    <row r="95" spans="1:14" ht="12.75">
      <c r="A95" s="166" t="s">
        <v>141</v>
      </c>
      <c r="B95" s="165">
        <v>7.0224</v>
      </c>
      <c r="C95" s="147">
        <v>7.0224</v>
      </c>
      <c r="D95" s="147">
        <v>7.0224</v>
      </c>
      <c r="E95" s="176">
        <v>7.0224</v>
      </c>
      <c r="F95" s="165">
        <v>2.667</v>
      </c>
      <c r="G95" s="151">
        <v>2.667</v>
      </c>
      <c r="H95" s="147">
        <v>2.667</v>
      </c>
      <c r="I95" s="176">
        <v>2.667</v>
      </c>
      <c r="J95" s="165">
        <v>10.1817</v>
      </c>
      <c r="K95" s="151">
        <v>10.1817</v>
      </c>
      <c r="L95" s="147">
        <v>10.1817</v>
      </c>
      <c r="M95" s="147">
        <v>10.1817</v>
      </c>
      <c r="N95" s="176">
        <v>10.1817</v>
      </c>
    </row>
    <row r="96" spans="1:14" ht="12.75">
      <c r="A96" s="166" t="s">
        <v>194</v>
      </c>
      <c r="B96" s="165">
        <v>0</v>
      </c>
      <c r="C96" s="147">
        <v>0</v>
      </c>
      <c r="D96" s="147">
        <v>0</v>
      </c>
      <c r="E96" s="176">
        <v>0</v>
      </c>
      <c r="F96" s="165">
        <v>0</v>
      </c>
      <c r="G96" s="151">
        <v>0</v>
      </c>
      <c r="H96" s="147">
        <v>0</v>
      </c>
      <c r="I96" s="176">
        <v>0</v>
      </c>
      <c r="J96" s="165">
        <v>24.6383</v>
      </c>
      <c r="K96" s="151">
        <v>24.6383</v>
      </c>
      <c r="L96" s="147">
        <v>24.6383</v>
      </c>
      <c r="M96" s="147">
        <v>24.6383</v>
      </c>
      <c r="N96" s="176">
        <v>24.6383</v>
      </c>
    </row>
    <row r="97" spans="1:14" ht="12.75">
      <c r="A97" s="166" t="s">
        <v>152</v>
      </c>
      <c r="B97" s="165">
        <v>0</v>
      </c>
      <c r="C97" s="147">
        <v>0</v>
      </c>
      <c r="D97" s="147">
        <v>0</v>
      </c>
      <c r="E97" s="176">
        <v>0</v>
      </c>
      <c r="F97" s="165">
        <v>0</v>
      </c>
      <c r="G97" s="151">
        <v>0</v>
      </c>
      <c r="H97" s="147">
        <v>0</v>
      </c>
      <c r="I97" s="176">
        <v>0</v>
      </c>
      <c r="J97" s="165">
        <v>0</v>
      </c>
      <c r="K97" s="151">
        <v>0</v>
      </c>
      <c r="L97" s="147">
        <v>0</v>
      </c>
      <c r="M97" s="147">
        <v>0</v>
      </c>
      <c r="N97" s="176">
        <v>0</v>
      </c>
    </row>
    <row r="98" spans="1:14" ht="12.75">
      <c r="A98" s="166" t="s">
        <v>193</v>
      </c>
      <c r="B98" s="165">
        <v>0</v>
      </c>
      <c r="C98" s="147">
        <v>0</v>
      </c>
      <c r="D98" s="147">
        <v>0</v>
      </c>
      <c r="E98" s="176">
        <v>0</v>
      </c>
      <c r="F98" s="165">
        <v>0</v>
      </c>
      <c r="G98" s="151">
        <v>0</v>
      </c>
      <c r="H98" s="151">
        <v>0</v>
      </c>
      <c r="I98" s="184">
        <v>0</v>
      </c>
      <c r="J98" s="165">
        <v>0</v>
      </c>
      <c r="K98" s="147">
        <v>0</v>
      </c>
      <c r="L98" s="147">
        <v>0</v>
      </c>
      <c r="M98" s="147">
        <v>0</v>
      </c>
      <c r="N98" s="184">
        <v>0</v>
      </c>
    </row>
    <row r="99" spans="1:14" ht="12.75">
      <c r="A99" s="164" t="s">
        <v>107</v>
      </c>
      <c r="B99" s="165">
        <v>0</v>
      </c>
      <c r="C99" s="147">
        <v>0</v>
      </c>
      <c r="D99" s="147">
        <v>0</v>
      </c>
      <c r="E99" s="176">
        <v>0</v>
      </c>
      <c r="F99" s="165">
        <v>0</v>
      </c>
      <c r="G99" s="151">
        <v>0</v>
      </c>
      <c r="H99" s="151">
        <v>0</v>
      </c>
      <c r="I99" s="184">
        <v>0</v>
      </c>
      <c r="J99" s="165">
        <v>0</v>
      </c>
      <c r="K99" s="147">
        <v>0</v>
      </c>
      <c r="L99" s="147">
        <v>0</v>
      </c>
      <c r="M99" s="147">
        <v>0</v>
      </c>
      <c r="N99" s="184">
        <v>0</v>
      </c>
    </row>
    <row r="100" spans="1:14" ht="12.75">
      <c r="A100" s="164" t="s">
        <v>111</v>
      </c>
      <c r="B100" s="165">
        <v>0</v>
      </c>
      <c r="C100" s="147">
        <v>0</v>
      </c>
      <c r="D100" s="147">
        <v>0</v>
      </c>
      <c r="E100" s="176">
        <v>0</v>
      </c>
      <c r="F100" s="165">
        <v>0</v>
      </c>
      <c r="G100" s="151">
        <v>0</v>
      </c>
      <c r="H100" s="147">
        <v>0</v>
      </c>
      <c r="I100" s="176">
        <v>0</v>
      </c>
      <c r="J100" s="165">
        <v>0</v>
      </c>
      <c r="K100" s="151">
        <v>0</v>
      </c>
      <c r="L100" s="147">
        <v>0</v>
      </c>
      <c r="M100" s="147">
        <v>0</v>
      </c>
      <c r="N100" s="176">
        <v>0</v>
      </c>
    </row>
    <row r="101" spans="1:14" ht="12.75">
      <c r="A101" s="166" t="s">
        <v>106</v>
      </c>
      <c r="B101" s="165">
        <v>0</v>
      </c>
      <c r="C101" s="147">
        <v>0</v>
      </c>
      <c r="D101" s="147">
        <v>0</v>
      </c>
      <c r="E101" s="176">
        <v>0</v>
      </c>
      <c r="F101" s="165">
        <v>0</v>
      </c>
      <c r="G101" s="151">
        <v>0</v>
      </c>
      <c r="H101" s="147">
        <v>0</v>
      </c>
      <c r="I101" s="176">
        <v>0</v>
      </c>
      <c r="J101" s="165">
        <v>0</v>
      </c>
      <c r="K101" s="151">
        <v>0</v>
      </c>
      <c r="L101" s="147">
        <v>0</v>
      </c>
      <c r="M101" s="147">
        <v>0</v>
      </c>
      <c r="N101" s="176">
        <v>0</v>
      </c>
    </row>
    <row r="102" spans="1:14" ht="12.75">
      <c r="A102" s="164" t="s">
        <v>113</v>
      </c>
      <c r="B102" s="165">
        <v>0.4087</v>
      </c>
      <c r="C102" s="147">
        <v>0.4087</v>
      </c>
      <c r="D102" s="147">
        <v>0.4087</v>
      </c>
      <c r="E102" s="176">
        <v>0.4087</v>
      </c>
      <c r="F102" s="165">
        <v>1.05026</v>
      </c>
      <c r="G102" s="151">
        <v>1.05026</v>
      </c>
      <c r="H102" s="147">
        <v>1.05026</v>
      </c>
      <c r="I102" s="176">
        <v>1.05026</v>
      </c>
      <c r="J102" s="165">
        <v>1.05026</v>
      </c>
      <c r="K102" s="151">
        <v>1.05026</v>
      </c>
      <c r="L102" s="147">
        <v>1.05026</v>
      </c>
      <c r="M102" s="147">
        <v>1.05026</v>
      </c>
      <c r="N102" s="176">
        <v>1.05026</v>
      </c>
    </row>
    <row r="103" spans="1:14" ht="12.75">
      <c r="A103" s="166" t="s">
        <v>192</v>
      </c>
      <c r="B103" s="165">
        <v>0</v>
      </c>
      <c r="C103" s="147">
        <v>0</v>
      </c>
      <c r="D103" s="147">
        <v>0</v>
      </c>
      <c r="E103" s="176">
        <v>0</v>
      </c>
      <c r="F103" s="165">
        <v>0</v>
      </c>
      <c r="G103" s="151">
        <v>0</v>
      </c>
      <c r="H103" s="151">
        <v>0</v>
      </c>
      <c r="I103" s="184">
        <v>0</v>
      </c>
      <c r="J103" s="165">
        <v>0</v>
      </c>
      <c r="K103" s="147">
        <v>0</v>
      </c>
      <c r="L103" s="147">
        <v>0</v>
      </c>
      <c r="M103" s="147">
        <v>0</v>
      </c>
      <c r="N103" s="184">
        <v>0</v>
      </c>
    </row>
    <row r="104" spans="1:14" ht="12.75">
      <c r="A104" s="166" t="s">
        <v>191</v>
      </c>
      <c r="B104" s="165">
        <v>0</v>
      </c>
      <c r="C104" s="147">
        <v>0</v>
      </c>
      <c r="D104" s="147">
        <v>0</v>
      </c>
      <c r="E104" s="176">
        <v>0</v>
      </c>
      <c r="F104" s="165">
        <v>0</v>
      </c>
      <c r="G104" s="151">
        <v>0</v>
      </c>
      <c r="H104" s="147">
        <v>0</v>
      </c>
      <c r="I104" s="176">
        <v>0</v>
      </c>
      <c r="J104" s="165">
        <v>0</v>
      </c>
      <c r="K104" s="151">
        <v>0</v>
      </c>
      <c r="L104" s="147">
        <v>0</v>
      </c>
      <c r="M104" s="147">
        <v>0</v>
      </c>
      <c r="N104" s="176">
        <v>0</v>
      </c>
    </row>
    <row r="105" spans="1:14" ht="12.75">
      <c r="A105" s="164" t="s">
        <v>190</v>
      </c>
      <c r="B105" s="165">
        <v>0.07521</v>
      </c>
      <c r="C105" s="147">
        <v>0.07521</v>
      </c>
      <c r="D105" s="147">
        <v>0.07521</v>
      </c>
      <c r="E105" s="176">
        <v>0.07521</v>
      </c>
      <c r="F105" s="165">
        <v>0.64408</v>
      </c>
      <c r="G105" s="151">
        <v>0.64408</v>
      </c>
      <c r="H105" s="147">
        <v>0.64408</v>
      </c>
      <c r="I105" s="176">
        <v>0.64408</v>
      </c>
      <c r="J105" s="165">
        <v>0.64408</v>
      </c>
      <c r="K105" s="151">
        <v>0.64408</v>
      </c>
      <c r="L105" s="147">
        <v>0.64408</v>
      </c>
      <c r="M105" s="147">
        <v>0.64408</v>
      </c>
      <c r="N105" s="176">
        <v>0.64408</v>
      </c>
    </row>
    <row r="106" spans="1:14" ht="12.75">
      <c r="A106" s="164" t="s">
        <v>150</v>
      </c>
      <c r="B106" s="165">
        <v>0.3042</v>
      </c>
      <c r="C106" s="147">
        <v>0.3042</v>
      </c>
      <c r="D106" s="147">
        <v>0.3042</v>
      </c>
      <c r="E106" s="176">
        <v>0.3042</v>
      </c>
      <c r="F106" s="165">
        <v>0.3042</v>
      </c>
      <c r="G106" s="151">
        <v>0.3042</v>
      </c>
      <c r="H106" s="147">
        <v>0.3042</v>
      </c>
      <c r="I106" s="176">
        <v>0.3042</v>
      </c>
      <c r="J106" s="165">
        <v>0.3042</v>
      </c>
      <c r="K106" s="151">
        <v>0.3042</v>
      </c>
      <c r="L106" s="147">
        <v>0.3042</v>
      </c>
      <c r="M106" s="147">
        <v>0.3042</v>
      </c>
      <c r="N106" s="176">
        <v>0.3042</v>
      </c>
    </row>
    <row r="107" spans="1:14" ht="13.5" thickBot="1">
      <c r="A107" s="245" t="s">
        <v>154</v>
      </c>
      <c r="B107" s="246">
        <v>0.35551</v>
      </c>
      <c r="C107" s="247">
        <v>0.35551</v>
      </c>
      <c r="D107" s="247">
        <v>0.35551</v>
      </c>
      <c r="E107" s="248">
        <v>0.35551</v>
      </c>
      <c r="F107" s="246">
        <v>0.35551</v>
      </c>
      <c r="G107" s="249">
        <v>0.35551</v>
      </c>
      <c r="H107" s="249">
        <v>0.35551</v>
      </c>
      <c r="I107" s="250">
        <v>0.35551</v>
      </c>
      <c r="J107" s="246">
        <v>0.35551</v>
      </c>
      <c r="K107" s="247">
        <v>0.35551</v>
      </c>
      <c r="L107" s="247">
        <v>0.35551</v>
      </c>
      <c r="M107" s="247">
        <v>0.35551</v>
      </c>
      <c r="N107" s="250">
        <v>0.35551</v>
      </c>
    </row>
    <row r="108" spans="2:14" ht="13.5" thickBot="1">
      <c r="B108" s="48"/>
      <c r="C108" s="48"/>
      <c r="D108" s="48"/>
      <c r="E108" s="48"/>
      <c r="F108" s="48"/>
      <c r="G108" s="48"/>
      <c r="H108" s="48"/>
      <c r="I108" s="48"/>
      <c r="J108" s="202"/>
      <c r="K108" s="150"/>
      <c r="L108" s="150"/>
      <c r="M108" s="150"/>
      <c r="N108" s="203"/>
    </row>
    <row r="109" spans="1:14" ht="26.25" thickBot="1">
      <c r="A109" s="178" t="s">
        <v>6</v>
      </c>
      <c r="B109" s="198">
        <f>IF((B69-B67)&gt;=0,0,IF((B69-B67)&lt;=0,-(B69-B67)))</f>
        <v>11.512290000000121</v>
      </c>
      <c r="C109" s="198">
        <f aca="true" t="shared" si="7" ref="C109:N109">IF((C69-C67)&gt;=0,0,IF((C69-C67)&lt;=0,-(C69-C67)))</f>
        <v>11.512290000000121</v>
      </c>
      <c r="D109" s="198">
        <f t="shared" si="7"/>
        <v>11.512290000000121</v>
      </c>
      <c r="E109" s="198">
        <f t="shared" si="7"/>
        <v>11.512290000000121</v>
      </c>
      <c r="F109" s="198">
        <f t="shared" si="7"/>
        <v>22.04185999999993</v>
      </c>
      <c r="G109" s="198">
        <f t="shared" si="7"/>
        <v>22.04185999999993</v>
      </c>
      <c r="H109" s="198">
        <f t="shared" si="7"/>
        <v>22.04185999999993</v>
      </c>
      <c r="I109" s="198">
        <f t="shared" si="7"/>
        <v>22.04185999999993</v>
      </c>
      <c r="J109" s="198">
        <f t="shared" si="7"/>
        <v>0</v>
      </c>
      <c r="K109" s="198">
        <f t="shared" si="7"/>
        <v>0</v>
      </c>
      <c r="L109" s="198">
        <f t="shared" si="7"/>
        <v>0</v>
      </c>
      <c r="M109" s="198">
        <f t="shared" si="7"/>
        <v>0</v>
      </c>
      <c r="N109" s="257">
        <f t="shared" si="7"/>
        <v>0</v>
      </c>
    </row>
    <row r="110" spans="2:14" ht="13.5" thickBot="1">
      <c r="B110" s="5"/>
      <c r="C110" s="5"/>
      <c r="D110" s="5"/>
      <c r="E110" s="5"/>
      <c r="F110" s="5"/>
      <c r="G110" s="5"/>
      <c r="H110" s="5"/>
      <c r="I110" s="48"/>
      <c r="J110" s="5"/>
      <c r="K110" s="5"/>
      <c r="L110" s="5"/>
      <c r="M110" s="5"/>
      <c r="N110" s="5"/>
    </row>
    <row r="111" spans="1:14" ht="13.5" thickBot="1">
      <c r="A111" s="259" t="s">
        <v>202</v>
      </c>
      <c r="B111" s="6">
        <f>IF((B69-B67)&gt;=0,(B69-B67),IF((B69-B67)&lt;=0,0))</f>
        <v>0</v>
      </c>
      <c r="C111" s="6">
        <f aca="true" t="shared" si="8" ref="C111:N111">IF((C69-C67)&gt;=0,(C69-C67),IF((C69-C67)&lt;=0,0))</f>
        <v>0</v>
      </c>
      <c r="D111" s="6">
        <f t="shared" si="8"/>
        <v>0</v>
      </c>
      <c r="E111" s="6">
        <f t="shared" si="8"/>
        <v>0</v>
      </c>
      <c r="F111" s="6">
        <f t="shared" si="8"/>
        <v>0</v>
      </c>
      <c r="G111" s="6">
        <f t="shared" si="8"/>
        <v>0</v>
      </c>
      <c r="H111" s="6">
        <f t="shared" si="8"/>
        <v>0</v>
      </c>
      <c r="I111" s="6">
        <f t="shared" si="8"/>
        <v>0</v>
      </c>
      <c r="J111" s="6">
        <f t="shared" si="8"/>
        <v>61.07803999999987</v>
      </c>
      <c r="K111" s="6">
        <f t="shared" si="8"/>
        <v>61.07803999999987</v>
      </c>
      <c r="L111" s="6">
        <f t="shared" si="8"/>
        <v>61.07803999999987</v>
      </c>
      <c r="M111" s="6">
        <f t="shared" si="8"/>
        <v>61.07803999999987</v>
      </c>
      <c r="N111" s="254">
        <f t="shared" si="8"/>
        <v>61.07803999999987</v>
      </c>
    </row>
    <row r="113" ht="13.5" thickBot="1"/>
    <row r="114" spans="1:14" ht="13.5" thickBot="1">
      <c r="A114" s="86"/>
      <c r="B114" s="287" t="s">
        <v>78</v>
      </c>
      <c r="C114" s="288"/>
      <c r="D114" s="288"/>
      <c r="E114" s="289"/>
      <c r="F114" s="296" t="s">
        <v>79</v>
      </c>
      <c r="G114" s="297"/>
      <c r="H114" s="297"/>
      <c r="I114" s="297"/>
      <c r="J114" s="298"/>
      <c r="K114" s="294" t="s">
        <v>80</v>
      </c>
      <c r="L114" s="294"/>
      <c r="M114" s="294"/>
      <c r="N114" s="295"/>
    </row>
    <row r="115" spans="1:14" ht="12.75">
      <c r="A115" s="169" t="s">
        <v>4</v>
      </c>
      <c r="B115" s="51" t="s">
        <v>41</v>
      </c>
      <c r="C115" s="26" t="s">
        <v>42</v>
      </c>
      <c r="D115" s="26" t="s">
        <v>43</v>
      </c>
      <c r="E115" s="52" t="s">
        <v>44</v>
      </c>
      <c r="F115" s="51" t="s">
        <v>45</v>
      </c>
      <c r="G115" s="26" t="s">
        <v>46</v>
      </c>
      <c r="H115" s="26" t="s">
        <v>47</v>
      </c>
      <c r="I115" s="26" t="s">
        <v>48</v>
      </c>
      <c r="J115" s="241" t="s">
        <v>49</v>
      </c>
      <c r="K115" s="238" t="s">
        <v>50</v>
      </c>
      <c r="L115" s="26" t="s">
        <v>51</v>
      </c>
      <c r="M115" s="26" t="s">
        <v>52</v>
      </c>
      <c r="N115" s="52" t="s">
        <v>53</v>
      </c>
    </row>
    <row r="116" spans="1:14" ht="12.75">
      <c r="A116" s="72"/>
      <c r="B116" s="1"/>
      <c r="C116" s="2"/>
      <c r="D116" s="2"/>
      <c r="E116" s="158"/>
      <c r="F116" s="1"/>
      <c r="G116" s="167"/>
      <c r="H116" s="2"/>
      <c r="I116" s="53"/>
      <c r="J116" s="242"/>
      <c r="K116" s="167"/>
      <c r="L116" s="2"/>
      <c r="M116" s="2"/>
      <c r="N116" s="158"/>
    </row>
    <row r="117" spans="1:14" ht="12.75">
      <c r="A117" s="77" t="s">
        <v>8</v>
      </c>
      <c r="B117" s="171">
        <v>623.1</v>
      </c>
      <c r="C117" s="78">
        <v>623.1</v>
      </c>
      <c r="D117" s="78">
        <v>623.1</v>
      </c>
      <c r="E117" s="159">
        <v>623.1</v>
      </c>
      <c r="F117" s="171">
        <v>634.7</v>
      </c>
      <c r="G117" s="186">
        <v>634.7</v>
      </c>
      <c r="H117" s="78">
        <v>634.7</v>
      </c>
      <c r="I117" s="78">
        <v>634.7</v>
      </c>
      <c r="J117" s="244">
        <v>634.7</v>
      </c>
      <c r="K117" s="239">
        <v>606.43</v>
      </c>
      <c r="L117" s="78">
        <v>606.43</v>
      </c>
      <c r="M117" s="78">
        <v>606.43</v>
      </c>
      <c r="N117" s="159">
        <v>606.43</v>
      </c>
    </row>
    <row r="118" spans="1:14" ht="12.75">
      <c r="A118" s="72"/>
      <c r="B118" s="172"/>
      <c r="C118" s="75"/>
      <c r="D118" s="75"/>
      <c r="E118" s="173"/>
      <c r="F118" s="172"/>
      <c r="G118" s="168"/>
      <c r="H118" s="75"/>
      <c r="I118" s="75"/>
      <c r="J118" s="180"/>
      <c r="K118" s="168"/>
      <c r="L118" s="75"/>
      <c r="M118" s="75"/>
      <c r="N118" s="173"/>
    </row>
    <row r="119" spans="1:14" ht="12.75">
      <c r="A119" s="73" t="s">
        <v>11</v>
      </c>
      <c r="B119" s="172">
        <f>B120</f>
        <v>0</v>
      </c>
      <c r="C119" s="75">
        <f aca="true" t="shared" si="9" ref="C119:N119">C120</f>
        <v>0</v>
      </c>
      <c r="D119" s="75">
        <f t="shared" si="9"/>
        <v>0</v>
      </c>
      <c r="E119" s="173">
        <f t="shared" si="9"/>
        <v>0</v>
      </c>
      <c r="F119" s="172">
        <f t="shared" si="9"/>
        <v>0</v>
      </c>
      <c r="G119" s="168">
        <f t="shared" si="9"/>
        <v>0</v>
      </c>
      <c r="H119" s="75">
        <f t="shared" si="9"/>
        <v>0</v>
      </c>
      <c r="I119" s="75">
        <f t="shared" si="9"/>
        <v>0</v>
      </c>
      <c r="J119" s="180">
        <f t="shared" si="9"/>
        <v>0</v>
      </c>
      <c r="K119" s="168">
        <f t="shared" si="9"/>
        <v>0</v>
      </c>
      <c r="L119" s="75">
        <f t="shared" si="9"/>
        <v>0</v>
      </c>
      <c r="M119" s="75">
        <f t="shared" si="9"/>
        <v>0</v>
      </c>
      <c r="N119" s="173">
        <f t="shared" si="9"/>
        <v>0</v>
      </c>
    </row>
    <row r="120" spans="1:14" ht="12.75">
      <c r="A120" s="204"/>
      <c r="B120" s="174"/>
      <c r="C120" s="25"/>
      <c r="D120" s="25"/>
      <c r="E120" s="175"/>
      <c r="F120" s="174"/>
      <c r="G120" s="200"/>
      <c r="H120" s="25"/>
      <c r="I120" s="25"/>
      <c r="J120" s="243"/>
      <c r="K120" s="200"/>
      <c r="L120" s="25"/>
      <c r="M120" s="25"/>
      <c r="N120" s="175"/>
    </row>
    <row r="121" spans="1:14" ht="12.75">
      <c r="A121" s="72"/>
      <c r="B121" s="172"/>
      <c r="C121" s="75"/>
      <c r="D121" s="75"/>
      <c r="E121" s="173"/>
      <c r="F121" s="172"/>
      <c r="G121" s="168"/>
      <c r="H121" s="75"/>
      <c r="I121" s="75"/>
      <c r="J121" s="180"/>
      <c r="K121" s="168"/>
      <c r="L121" s="75"/>
      <c r="M121" s="75"/>
      <c r="N121" s="173"/>
    </row>
    <row r="122" spans="1:14" ht="12.75">
      <c r="A122" s="77" t="s">
        <v>10</v>
      </c>
      <c r="B122" s="179">
        <f aca="true" t="shared" si="10" ref="B122:M122">B119+B117</f>
        <v>623.1</v>
      </c>
      <c r="C122" s="78">
        <f t="shared" si="10"/>
        <v>623.1</v>
      </c>
      <c r="D122" s="78">
        <f t="shared" si="10"/>
        <v>623.1</v>
      </c>
      <c r="E122" s="159">
        <f t="shared" si="10"/>
        <v>623.1</v>
      </c>
      <c r="F122" s="179">
        <f t="shared" si="10"/>
        <v>634.7</v>
      </c>
      <c r="G122" s="186">
        <f t="shared" si="10"/>
        <v>634.7</v>
      </c>
      <c r="H122" s="78">
        <f t="shared" si="10"/>
        <v>634.7</v>
      </c>
      <c r="I122" s="78">
        <f t="shared" si="10"/>
        <v>634.7</v>
      </c>
      <c r="J122" s="244">
        <f t="shared" si="10"/>
        <v>634.7</v>
      </c>
      <c r="K122" s="186">
        <f t="shared" si="10"/>
        <v>606.43</v>
      </c>
      <c r="L122" s="78">
        <f t="shared" si="10"/>
        <v>606.43</v>
      </c>
      <c r="M122" s="78">
        <f t="shared" si="10"/>
        <v>606.43</v>
      </c>
      <c r="N122" s="159">
        <f>N119+N117</f>
        <v>606.43</v>
      </c>
    </row>
    <row r="123" spans="1:14" ht="12.75">
      <c r="A123" s="72"/>
      <c r="B123" s="172"/>
      <c r="C123" s="75"/>
      <c r="D123" s="75"/>
      <c r="E123" s="173"/>
      <c r="F123" s="172"/>
      <c r="G123" s="168"/>
      <c r="H123" s="75"/>
      <c r="I123" s="75"/>
      <c r="J123" s="180"/>
      <c r="K123" s="168"/>
      <c r="L123" s="75"/>
      <c r="M123" s="75"/>
      <c r="N123" s="173"/>
    </row>
    <row r="124" spans="1:14" ht="12.75">
      <c r="A124" s="170" t="s">
        <v>9</v>
      </c>
      <c r="B124" s="183">
        <f aca="true" t="shared" si="11" ref="B124:N124">SUM(B126:B162)</f>
        <v>662.6380399999999</v>
      </c>
      <c r="C124" s="230">
        <f t="shared" si="11"/>
        <v>662.6380399999999</v>
      </c>
      <c r="D124" s="230">
        <f t="shared" si="11"/>
        <v>662.6380399999999</v>
      </c>
      <c r="E124" s="191">
        <f t="shared" si="11"/>
        <v>662.6380399999999</v>
      </c>
      <c r="F124" s="183">
        <f t="shared" si="11"/>
        <v>669.5982399999999</v>
      </c>
      <c r="G124" s="201">
        <f t="shared" si="11"/>
        <v>669.5982399999999</v>
      </c>
      <c r="H124" s="230">
        <f t="shared" si="11"/>
        <v>669.5982399999999</v>
      </c>
      <c r="I124" s="230">
        <f t="shared" si="11"/>
        <v>669.5982399999999</v>
      </c>
      <c r="J124" s="232">
        <f t="shared" si="11"/>
        <v>669.5982399999999</v>
      </c>
      <c r="K124" s="240">
        <f t="shared" si="11"/>
        <v>674.0580400000001</v>
      </c>
      <c r="L124" s="230">
        <f t="shared" si="11"/>
        <v>674.0580400000001</v>
      </c>
      <c r="M124" s="230">
        <f t="shared" si="11"/>
        <v>674.0580400000001</v>
      </c>
      <c r="N124" s="191">
        <f t="shared" si="11"/>
        <v>727.0725400000001</v>
      </c>
    </row>
    <row r="125" spans="1:14" ht="12.75">
      <c r="A125" s="96"/>
      <c r="B125" s="65"/>
      <c r="C125" s="50"/>
      <c r="D125" s="50"/>
      <c r="E125" s="177"/>
      <c r="F125" s="65"/>
      <c r="G125" s="181"/>
      <c r="H125" s="50"/>
      <c r="I125" s="50"/>
      <c r="J125" s="182"/>
      <c r="K125" s="181"/>
      <c r="L125" s="50"/>
      <c r="M125" s="50"/>
      <c r="N125" s="177"/>
    </row>
    <row r="126" spans="1:14" ht="12.75">
      <c r="A126" s="166" t="s">
        <v>105</v>
      </c>
      <c r="B126" s="165">
        <v>0</v>
      </c>
      <c r="C126" s="147">
        <v>0</v>
      </c>
      <c r="D126" s="147">
        <v>0</v>
      </c>
      <c r="E126" s="176">
        <v>0</v>
      </c>
      <c r="F126" s="165">
        <v>21.9763</v>
      </c>
      <c r="G126" s="151">
        <v>21.9763</v>
      </c>
      <c r="H126" s="147">
        <v>21.9763</v>
      </c>
      <c r="I126" s="147">
        <v>21.9763</v>
      </c>
      <c r="J126" s="184">
        <v>21.9763</v>
      </c>
      <c r="K126" s="151">
        <v>7.5136</v>
      </c>
      <c r="L126" s="147">
        <v>7.5136</v>
      </c>
      <c r="M126" s="147">
        <v>7.5136</v>
      </c>
      <c r="N126" s="176">
        <v>7.5136</v>
      </c>
    </row>
    <row r="127" spans="1:14" ht="12.75">
      <c r="A127" s="166" t="s">
        <v>108</v>
      </c>
      <c r="B127" s="165">
        <v>101.4</v>
      </c>
      <c r="C127" s="147">
        <v>101.4</v>
      </c>
      <c r="D127" s="147">
        <v>101.4</v>
      </c>
      <c r="E127" s="176">
        <v>101.4</v>
      </c>
      <c r="F127" s="165">
        <v>101.4</v>
      </c>
      <c r="G127" s="151">
        <v>101.4</v>
      </c>
      <c r="H127" s="151">
        <v>101.4</v>
      </c>
      <c r="I127" s="147">
        <v>101.4</v>
      </c>
      <c r="J127" s="184">
        <v>101.4</v>
      </c>
      <c r="K127" s="151">
        <v>101.4</v>
      </c>
      <c r="L127" s="147">
        <v>101.4</v>
      </c>
      <c r="M127" s="147">
        <v>101.4</v>
      </c>
      <c r="N127" s="184">
        <v>101.4</v>
      </c>
    </row>
    <row r="128" spans="1:14" ht="12.75">
      <c r="A128" s="208" t="s">
        <v>133</v>
      </c>
      <c r="B128" s="165">
        <v>18.4</v>
      </c>
      <c r="C128" s="147">
        <v>18.4</v>
      </c>
      <c r="D128" s="147">
        <v>18.4</v>
      </c>
      <c r="E128" s="176">
        <v>18.4</v>
      </c>
      <c r="F128" s="165">
        <v>18.4</v>
      </c>
      <c r="G128" s="151">
        <v>18.4</v>
      </c>
      <c r="H128" s="147">
        <v>18.4</v>
      </c>
      <c r="I128" s="147">
        <v>18.4</v>
      </c>
      <c r="J128" s="184">
        <v>18.4</v>
      </c>
      <c r="K128" s="151">
        <v>18.4</v>
      </c>
      <c r="L128" s="147">
        <v>18.4</v>
      </c>
      <c r="M128" s="147">
        <v>18.4</v>
      </c>
      <c r="N128" s="176">
        <v>18.4</v>
      </c>
    </row>
    <row r="129" spans="1:14" ht="12.75">
      <c r="A129" s="164" t="s">
        <v>115</v>
      </c>
      <c r="B129" s="165">
        <v>0.61288</v>
      </c>
      <c r="C129" s="147">
        <v>0.61288</v>
      </c>
      <c r="D129" s="147">
        <v>0.61288</v>
      </c>
      <c r="E129" s="176">
        <v>0.61288</v>
      </c>
      <c r="F129" s="165">
        <v>0.61288</v>
      </c>
      <c r="G129" s="151">
        <v>0.61288</v>
      </c>
      <c r="H129" s="151">
        <v>0.61288</v>
      </c>
      <c r="I129" s="147">
        <v>0.61288</v>
      </c>
      <c r="J129" s="184">
        <v>0.61288</v>
      </c>
      <c r="K129" s="151">
        <v>0.61288</v>
      </c>
      <c r="L129" s="147">
        <v>0.61288</v>
      </c>
      <c r="M129" s="147">
        <v>0.61288</v>
      </c>
      <c r="N129" s="184">
        <v>0.61288</v>
      </c>
    </row>
    <row r="130" spans="1:14" ht="12.75">
      <c r="A130" s="166" t="s">
        <v>151</v>
      </c>
      <c r="B130" s="165">
        <v>63.641400000000004</v>
      </c>
      <c r="C130" s="147">
        <v>63.641400000000004</v>
      </c>
      <c r="D130" s="147">
        <v>63.641400000000004</v>
      </c>
      <c r="E130" s="176">
        <v>63.641400000000004</v>
      </c>
      <c r="F130" s="165">
        <v>59.491800000000005</v>
      </c>
      <c r="G130" s="151">
        <v>59.491800000000005</v>
      </c>
      <c r="H130" s="147">
        <v>59.491800000000005</v>
      </c>
      <c r="I130" s="147">
        <v>59.491800000000005</v>
      </c>
      <c r="J130" s="184">
        <v>59.491800000000005</v>
      </c>
      <c r="K130" s="151">
        <v>60.740300000000005</v>
      </c>
      <c r="L130" s="147">
        <v>60.740300000000005</v>
      </c>
      <c r="M130" s="147">
        <v>60.740300000000005</v>
      </c>
      <c r="N130" s="176">
        <v>60.740300000000005</v>
      </c>
    </row>
    <row r="131" spans="1:14" ht="12.75">
      <c r="A131" s="166" t="s">
        <v>110</v>
      </c>
      <c r="B131" s="165">
        <v>99.2805</v>
      </c>
      <c r="C131" s="147">
        <v>99.2805</v>
      </c>
      <c r="D131" s="147">
        <v>99.2805</v>
      </c>
      <c r="E131" s="176">
        <v>99.2805</v>
      </c>
      <c r="F131" s="165">
        <v>92.8072</v>
      </c>
      <c r="G131" s="151">
        <v>92.8072</v>
      </c>
      <c r="H131" s="147">
        <v>92.8072</v>
      </c>
      <c r="I131" s="147">
        <v>92.8072</v>
      </c>
      <c r="J131" s="184">
        <v>92.8072</v>
      </c>
      <c r="K131" s="151">
        <v>94.75489999999999</v>
      </c>
      <c r="L131" s="147">
        <v>94.75489999999999</v>
      </c>
      <c r="M131" s="147">
        <v>94.75489999999999</v>
      </c>
      <c r="N131" s="176">
        <v>94.75489999999999</v>
      </c>
    </row>
    <row r="132" spans="1:14" ht="12.75">
      <c r="A132" s="166" t="s">
        <v>134</v>
      </c>
      <c r="B132" s="165">
        <v>4.6</v>
      </c>
      <c r="C132" s="147">
        <v>4.6</v>
      </c>
      <c r="D132" s="147">
        <v>4.6</v>
      </c>
      <c r="E132" s="176">
        <v>4.6</v>
      </c>
      <c r="F132" s="165">
        <v>4.6</v>
      </c>
      <c r="G132" s="151">
        <v>4.6</v>
      </c>
      <c r="H132" s="147">
        <v>4.6</v>
      </c>
      <c r="I132" s="147">
        <v>4.6</v>
      </c>
      <c r="J132" s="184">
        <v>4.6</v>
      </c>
      <c r="K132" s="151">
        <v>4.6</v>
      </c>
      <c r="L132" s="147">
        <v>4.6</v>
      </c>
      <c r="M132" s="147">
        <v>4.6</v>
      </c>
      <c r="N132" s="176">
        <v>4.6</v>
      </c>
    </row>
    <row r="133" spans="1:14" ht="12.75">
      <c r="A133" s="166" t="s">
        <v>153</v>
      </c>
      <c r="B133" s="165">
        <v>0.8001</v>
      </c>
      <c r="C133" s="147">
        <v>0.8001</v>
      </c>
      <c r="D133" s="147">
        <v>0.8001</v>
      </c>
      <c r="E133" s="176">
        <v>0.8001</v>
      </c>
      <c r="F133" s="165">
        <v>0.8001</v>
      </c>
      <c r="G133" s="151">
        <v>0.8001</v>
      </c>
      <c r="H133" s="151">
        <v>0.8001</v>
      </c>
      <c r="I133" s="147">
        <v>0.8001</v>
      </c>
      <c r="J133" s="184">
        <v>0.8001</v>
      </c>
      <c r="K133" s="151">
        <v>0.8001</v>
      </c>
      <c r="L133" s="147">
        <v>0.8001</v>
      </c>
      <c r="M133" s="147">
        <v>0.8001</v>
      </c>
      <c r="N133" s="184">
        <v>0.8001</v>
      </c>
    </row>
    <row r="134" spans="1:14" ht="12.75">
      <c r="A134" s="166" t="s">
        <v>201</v>
      </c>
      <c r="B134" s="165">
        <v>19.0924</v>
      </c>
      <c r="C134" s="147">
        <v>19.0924</v>
      </c>
      <c r="D134" s="147">
        <v>19.0924</v>
      </c>
      <c r="E134" s="176">
        <v>19.0924</v>
      </c>
      <c r="F134" s="165">
        <v>17.8475</v>
      </c>
      <c r="G134" s="151">
        <v>17.8475</v>
      </c>
      <c r="H134" s="147">
        <v>17.8475</v>
      </c>
      <c r="I134" s="147">
        <v>17.8475</v>
      </c>
      <c r="J134" s="184">
        <v>17.8475</v>
      </c>
      <c r="K134" s="151">
        <v>18.222099999999998</v>
      </c>
      <c r="L134" s="147">
        <v>18.222099999999998</v>
      </c>
      <c r="M134" s="147">
        <v>18.222099999999998</v>
      </c>
      <c r="N134" s="176">
        <v>18.222099999999998</v>
      </c>
    </row>
    <row r="135" spans="1:14" ht="12.75">
      <c r="A135" s="205" t="s">
        <v>144</v>
      </c>
      <c r="B135" s="165">
        <v>2.9073</v>
      </c>
      <c r="C135" s="147">
        <v>2.9073</v>
      </c>
      <c r="D135" s="147">
        <v>2.9073</v>
      </c>
      <c r="E135" s="176">
        <v>2.9073</v>
      </c>
      <c r="F135" s="165">
        <v>2.9073</v>
      </c>
      <c r="G135" s="151">
        <v>2.9073</v>
      </c>
      <c r="H135" s="151">
        <v>2.9073</v>
      </c>
      <c r="I135" s="147">
        <v>2.9073</v>
      </c>
      <c r="J135" s="184">
        <v>2.9073</v>
      </c>
      <c r="K135" s="151">
        <v>2.9073</v>
      </c>
      <c r="L135" s="147">
        <v>2.9073</v>
      </c>
      <c r="M135" s="147">
        <v>2.9073</v>
      </c>
      <c r="N135" s="184">
        <v>2.9073</v>
      </c>
    </row>
    <row r="136" spans="1:14" ht="12.75">
      <c r="A136" s="205" t="s">
        <v>200</v>
      </c>
      <c r="B136" s="165">
        <v>0.50753</v>
      </c>
      <c r="C136" s="147">
        <v>0.50753</v>
      </c>
      <c r="D136" s="147">
        <v>0.50753</v>
      </c>
      <c r="E136" s="176">
        <v>0.50753</v>
      </c>
      <c r="F136" s="165">
        <v>0.50753</v>
      </c>
      <c r="G136" s="151">
        <v>0.50753</v>
      </c>
      <c r="H136" s="151">
        <v>0.50753</v>
      </c>
      <c r="I136" s="147">
        <v>0.50753</v>
      </c>
      <c r="J136" s="184">
        <v>0.50753</v>
      </c>
      <c r="K136" s="151">
        <v>0.50753</v>
      </c>
      <c r="L136" s="147">
        <v>0.50753</v>
      </c>
      <c r="M136" s="147">
        <v>0.50753</v>
      </c>
      <c r="N136" s="184">
        <v>0.50753</v>
      </c>
    </row>
    <row r="137" spans="1:14" ht="12.75">
      <c r="A137" s="166" t="s">
        <v>199</v>
      </c>
      <c r="B137" s="165">
        <v>0.33338</v>
      </c>
      <c r="C137" s="147">
        <v>0.33338</v>
      </c>
      <c r="D137" s="147">
        <v>0.33338</v>
      </c>
      <c r="E137" s="176">
        <v>0.33338</v>
      </c>
      <c r="F137" s="165">
        <v>0.33338</v>
      </c>
      <c r="G137" s="151">
        <v>0.33338</v>
      </c>
      <c r="H137" s="151">
        <v>0.33338</v>
      </c>
      <c r="I137" s="147">
        <v>0.33338</v>
      </c>
      <c r="J137" s="184">
        <v>0.33338</v>
      </c>
      <c r="K137" s="151">
        <v>0.33338</v>
      </c>
      <c r="L137" s="147">
        <v>0.33338</v>
      </c>
      <c r="M137" s="147">
        <v>0.33338</v>
      </c>
      <c r="N137" s="184">
        <v>0.33338</v>
      </c>
    </row>
    <row r="138" spans="1:14" ht="12.75">
      <c r="A138" s="166" t="s">
        <v>198</v>
      </c>
      <c r="B138" s="165">
        <v>17.9869</v>
      </c>
      <c r="C138" s="147">
        <v>17.9869</v>
      </c>
      <c r="D138" s="147">
        <v>17.9869</v>
      </c>
      <c r="E138" s="176">
        <v>17.9869</v>
      </c>
      <c r="F138" s="165">
        <v>17.489</v>
      </c>
      <c r="G138" s="151">
        <v>17.489</v>
      </c>
      <c r="H138" s="147">
        <v>17.489</v>
      </c>
      <c r="I138" s="147">
        <v>17.489</v>
      </c>
      <c r="J138" s="184">
        <v>17.489</v>
      </c>
      <c r="K138" s="151">
        <v>17.6388</v>
      </c>
      <c r="L138" s="147">
        <v>17.6388</v>
      </c>
      <c r="M138" s="147">
        <v>17.6388</v>
      </c>
      <c r="N138" s="176">
        <v>17.6388</v>
      </c>
    </row>
    <row r="139" spans="1:14" ht="12.75">
      <c r="A139" s="166" t="s">
        <v>142</v>
      </c>
      <c r="B139" s="165">
        <v>0</v>
      </c>
      <c r="C139" s="147">
        <v>0</v>
      </c>
      <c r="D139" s="147">
        <v>0</v>
      </c>
      <c r="E139" s="176">
        <v>0</v>
      </c>
      <c r="F139" s="165">
        <v>0</v>
      </c>
      <c r="G139" s="151">
        <v>0</v>
      </c>
      <c r="H139" s="147">
        <v>0</v>
      </c>
      <c r="I139" s="147">
        <v>0</v>
      </c>
      <c r="J139" s="184">
        <v>0</v>
      </c>
      <c r="K139" s="151">
        <v>0</v>
      </c>
      <c r="L139" s="147">
        <v>0</v>
      </c>
      <c r="M139" s="147">
        <v>0</v>
      </c>
      <c r="N139" s="176">
        <v>0</v>
      </c>
    </row>
    <row r="140" spans="1:14" ht="12.75">
      <c r="A140" s="164" t="s">
        <v>112</v>
      </c>
      <c r="B140" s="165">
        <v>1.46152</v>
      </c>
      <c r="C140" s="147">
        <v>1.46152</v>
      </c>
      <c r="D140" s="147">
        <v>1.46152</v>
      </c>
      <c r="E140" s="176">
        <v>1.46152</v>
      </c>
      <c r="F140" s="165">
        <v>1.46152</v>
      </c>
      <c r="G140" s="151">
        <v>1.46152</v>
      </c>
      <c r="H140" s="151">
        <v>1.46152</v>
      </c>
      <c r="I140" s="147">
        <v>1.46152</v>
      </c>
      <c r="J140" s="184">
        <v>1.46152</v>
      </c>
      <c r="K140" s="151">
        <v>1.46152</v>
      </c>
      <c r="L140" s="147">
        <v>1.46152</v>
      </c>
      <c r="M140" s="147">
        <v>1.46152</v>
      </c>
      <c r="N140" s="184">
        <v>1.46152</v>
      </c>
    </row>
    <row r="141" spans="1:14" ht="12.75">
      <c r="A141" s="164" t="s">
        <v>109</v>
      </c>
      <c r="B141" s="165">
        <v>155.84488</v>
      </c>
      <c r="C141" s="147">
        <v>155.84488</v>
      </c>
      <c r="D141" s="147">
        <v>155.84488</v>
      </c>
      <c r="E141" s="176">
        <v>155.84488</v>
      </c>
      <c r="F141" s="165">
        <v>146.72158</v>
      </c>
      <c r="G141" s="151">
        <v>146.72158</v>
      </c>
      <c r="H141" s="147">
        <v>146.72158</v>
      </c>
      <c r="I141" s="147">
        <v>146.72158</v>
      </c>
      <c r="J141" s="184">
        <v>146.72158</v>
      </c>
      <c r="K141" s="151">
        <v>149.46658</v>
      </c>
      <c r="L141" s="147">
        <v>149.46658</v>
      </c>
      <c r="M141" s="147">
        <v>149.46658</v>
      </c>
      <c r="N141" s="176">
        <v>149.46658</v>
      </c>
    </row>
    <row r="142" spans="1:14" ht="12.75">
      <c r="A142" s="164" t="s">
        <v>143</v>
      </c>
      <c r="B142" s="165">
        <v>14.157499999999999</v>
      </c>
      <c r="C142" s="147">
        <v>14.157499999999999</v>
      </c>
      <c r="D142" s="147">
        <v>14.157499999999999</v>
      </c>
      <c r="E142" s="176">
        <v>14.157499999999999</v>
      </c>
      <c r="F142" s="165">
        <v>14.485000000000001</v>
      </c>
      <c r="G142" s="151">
        <v>14.485000000000001</v>
      </c>
      <c r="H142" s="147">
        <v>14.485000000000001</v>
      </c>
      <c r="I142" s="147">
        <v>14.485000000000001</v>
      </c>
      <c r="J142" s="184">
        <v>14.485000000000001</v>
      </c>
      <c r="K142" s="151">
        <v>16.34</v>
      </c>
      <c r="L142" s="147">
        <v>16.34</v>
      </c>
      <c r="M142" s="147">
        <v>16.34</v>
      </c>
      <c r="N142" s="176">
        <v>16.34</v>
      </c>
    </row>
    <row r="143" spans="1:14" ht="12.75">
      <c r="A143" s="164" t="s">
        <v>149</v>
      </c>
      <c r="B143" s="165">
        <v>126</v>
      </c>
      <c r="C143" s="147">
        <v>126</v>
      </c>
      <c r="D143" s="147">
        <v>126</v>
      </c>
      <c r="E143" s="176">
        <v>126</v>
      </c>
      <c r="F143" s="165">
        <v>126</v>
      </c>
      <c r="G143" s="151">
        <v>126</v>
      </c>
      <c r="H143" s="151">
        <v>126</v>
      </c>
      <c r="I143" s="147">
        <v>126</v>
      </c>
      <c r="J143" s="184">
        <v>126</v>
      </c>
      <c r="K143" s="151">
        <v>126</v>
      </c>
      <c r="L143" s="147">
        <v>126</v>
      </c>
      <c r="M143" s="147">
        <v>126</v>
      </c>
      <c r="N143" s="184">
        <v>126</v>
      </c>
    </row>
    <row r="144" spans="1:14" ht="12.75">
      <c r="A144" s="164" t="s">
        <v>188</v>
      </c>
      <c r="B144" s="165">
        <v>0</v>
      </c>
      <c r="C144" s="147">
        <v>0</v>
      </c>
      <c r="D144" s="147">
        <v>0</v>
      </c>
      <c r="E144" s="176">
        <v>0</v>
      </c>
      <c r="F144" s="165">
        <v>0</v>
      </c>
      <c r="G144" s="151">
        <v>0</v>
      </c>
      <c r="H144" s="151">
        <v>0</v>
      </c>
      <c r="I144" s="147">
        <v>0</v>
      </c>
      <c r="J144" s="184">
        <v>0</v>
      </c>
      <c r="K144" s="151">
        <v>9.9502</v>
      </c>
      <c r="L144" s="147">
        <v>9.9502</v>
      </c>
      <c r="M144" s="147">
        <v>9.9502</v>
      </c>
      <c r="N144" s="184">
        <v>9.9502</v>
      </c>
    </row>
    <row r="145" spans="1:14" ht="12.75">
      <c r="A145" s="166" t="s">
        <v>145</v>
      </c>
      <c r="B145" s="165">
        <v>0</v>
      </c>
      <c r="C145" s="147">
        <v>0</v>
      </c>
      <c r="D145" s="147">
        <v>0</v>
      </c>
      <c r="E145" s="176">
        <v>0</v>
      </c>
      <c r="F145" s="165">
        <v>0</v>
      </c>
      <c r="G145" s="151">
        <v>0</v>
      </c>
      <c r="H145" s="147">
        <v>0</v>
      </c>
      <c r="I145" s="147">
        <v>0</v>
      </c>
      <c r="J145" s="184">
        <v>0</v>
      </c>
      <c r="K145" s="151">
        <v>0</v>
      </c>
      <c r="L145" s="147">
        <v>0</v>
      </c>
      <c r="M145" s="147">
        <v>0</v>
      </c>
      <c r="N145" s="176">
        <v>0</v>
      </c>
    </row>
    <row r="146" spans="1:14" ht="12.75">
      <c r="A146" s="166" t="s">
        <v>114</v>
      </c>
      <c r="B146" s="165">
        <v>0</v>
      </c>
      <c r="C146" s="147">
        <v>0</v>
      </c>
      <c r="D146" s="147">
        <v>0</v>
      </c>
      <c r="E146" s="176">
        <v>0</v>
      </c>
      <c r="F146" s="165">
        <v>0</v>
      </c>
      <c r="G146" s="151">
        <v>0</v>
      </c>
      <c r="H146" s="147">
        <v>0</v>
      </c>
      <c r="I146" s="147">
        <v>0</v>
      </c>
      <c r="J146" s="184">
        <v>0</v>
      </c>
      <c r="K146" s="151">
        <v>0</v>
      </c>
      <c r="L146" s="147">
        <v>0</v>
      </c>
      <c r="M146" s="147">
        <v>0</v>
      </c>
      <c r="N146" s="176">
        <v>0</v>
      </c>
    </row>
    <row r="147" spans="1:14" ht="12.75">
      <c r="A147" s="166" t="s">
        <v>197</v>
      </c>
      <c r="B147" s="165">
        <v>5.092</v>
      </c>
      <c r="C147" s="147">
        <v>5.092</v>
      </c>
      <c r="D147" s="147">
        <v>5.092</v>
      </c>
      <c r="E147" s="176">
        <v>5.092</v>
      </c>
      <c r="F147" s="165">
        <v>5.092</v>
      </c>
      <c r="G147" s="151">
        <v>5.092</v>
      </c>
      <c r="H147" s="147">
        <v>5.092</v>
      </c>
      <c r="I147" s="147">
        <v>5.092</v>
      </c>
      <c r="J147" s="184">
        <v>5.092</v>
      </c>
      <c r="K147" s="151">
        <v>5.092</v>
      </c>
      <c r="L147" s="147">
        <v>5.092</v>
      </c>
      <c r="M147" s="147">
        <v>5.092</v>
      </c>
      <c r="N147" s="176">
        <v>5.092</v>
      </c>
    </row>
    <row r="148" spans="1:14" ht="12.75">
      <c r="A148" s="166" t="s">
        <v>196</v>
      </c>
      <c r="B148" s="165">
        <v>0.5894</v>
      </c>
      <c r="C148" s="147">
        <v>0.5894</v>
      </c>
      <c r="D148" s="147">
        <v>0.5894</v>
      </c>
      <c r="E148" s="176">
        <v>0.5894</v>
      </c>
      <c r="F148" s="165">
        <v>0.5894</v>
      </c>
      <c r="G148" s="151">
        <v>0.5894</v>
      </c>
      <c r="H148" s="151">
        <v>0.5894</v>
      </c>
      <c r="I148" s="147">
        <v>0.5894</v>
      </c>
      <c r="J148" s="184">
        <v>0.5894</v>
      </c>
      <c r="K148" s="151">
        <v>0.5894</v>
      </c>
      <c r="L148" s="147">
        <v>0.5894</v>
      </c>
      <c r="M148" s="147">
        <v>0.5894</v>
      </c>
      <c r="N148" s="184">
        <v>0.5894</v>
      </c>
    </row>
    <row r="149" spans="1:14" ht="12.75">
      <c r="A149" s="166" t="s">
        <v>195</v>
      </c>
      <c r="B149" s="165">
        <v>0</v>
      </c>
      <c r="C149" s="147">
        <v>0</v>
      </c>
      <c r="D149" s="147">
        <v>0</v>
      </c>
      <c r="E149" s="176">
        <v>0</v>
      </c>
      <c r="F149" s="165">
        <v>0</v>
      </c>
      <c r="G149" s="151">
        <v>0</v>
      </c>
      <c r="H149" s="147">
        <v>0</v>
      </c>
      <c r="I149" s="147">
        <v>0</v>
      </c>
      <c r="J149" s="184">
        <v>0</v>
      </c>
      <c r="K149" s="151">
        <v>0</v>
      </c>
      <c r="L149" s="147">
        <v>0</v>
      </c>
      <c r="M149" s="147">
        <v>0</v>
      </c>
      <c r="N149" s="176">
        <v>0</v>
      </c>
    </row>
    <row r="150" spans="1:14" ht="12.75">
      <c r="A150" s="166" t="s">
        <v>141</v>
      </c>
      <c r="B150" s="165">
        <v>10.4313</v>
      </c>
      <c r="C150" s="147">
        <v>10.4313</v>
      </c>
      <c r="D150" s="147">
        <v>10.4313</v>
      </c>
      <c r="E150" s="176">
        <v>10.4313</v>
      </c>
      <c r="F150" s="165">
        <v>9.925</v>
      </c>
      <c r="G150" s="151">
        <v>9.925</v>
      </c>
      <c r="H150" s="147">
        <v>9.925</v>
      </c>
      <c r="I150" s="147">
        <v>9.925</v>
      </c>
      <c r="J150" s="184">
        <v>9.925</v>
      </c>
      <c r="K150" s="151">
        <v>10.077300000000001</v>
      </c>
      <c r="L150" s="147">
        <v>10.077300000000001</v>
      </c>
      <c r="M150" s="147">
        <v>10.077300000000001</v>
      </c>
      <c r="N150" s="176">
        <v>10.077300000000001</v>
      </c>
    </row>
    <row r="151" spans="1:14" ht="12.75">
      <c r="A151" s="166" t="s">
        <v>194</v>
      </c>
      <c r="B151" s="165">
        <v>17.145</v>
      </c>
      <c r="C151" s="147">
        <v>17.145</v>
      </c>
      <c r="D151" s="147">
        <v>17.145</v>
      </c>
      <c r="E151" s="176">
        <v>17.145</v>
      </c>
      <c r="F151" s="165">
        <v>23.7967</v>
      </c>
      <c r="G151" s="151">
        <v>23.7967</v>
      </c>
      <c r="H151" s="147">
        <v>23.7967</v>
      </c>
      <c r="I151" s="147">
        <v>23.7967</v>
      </c>
      <c r="J151" s="184">
        <v>23.7967</v>
      </c>
      <c r="K151" s="151">
        <v>24.2961</v>
      </c>
      <c r="L151" s="147">
        <v>24.2961</v>
      </c>
      <c r="M151" s="147">
        <v>24.2961</v>
      </c>
      <c r="N151" s="176">
        <v>24.2961</v>
      </c>
    </row>
    <row r="152" spans="1:14" ht="12.75">
      <c r="A152" s="166" t="s">
        <v>152</v>
      </c>
      <c r="B152" s="165">
        <v>0</v>
      </c>
      <c r="C152" s="147">
        <v>0</v>
      </c>
      <c r="D152" s="147">
        <v>0</v>
      </c>
      <c r="E152" s="176">
        <v>0</v>
      </c>
      <c r="F152" s="165">
        <v>0</v>
      </c>
      <c r="G152" s="151">
        <v>0</v>
      </c>
      <c r="H152" s="147">
        <v>0</v>
      </c>
      <c r="I152" s="147">
        <v>0</v>
      </c>
      <c r="J152" s="184">
        <v>0</v>
      </c>
      <c r="K152" s="151">
        <v>0</v>
      </c>
      <c r="L152" s="147">
        <v>0</v>
      </c>
      <c r="M152" s="147">
        <v>0</v>
      </c>
      <c r="N152" s="176">
        <v>0</v>
      </c>
    </row>
    <row r="153" spans="1:14" ht="12.75">
      <c r="A153" s="166" t="s">
        <v>193</v>
      </c>
      <c r="B153" s="165">
        <v>0</v>
      </c>
      <c r="C153" s="147">
        <v>0</v>
      </c>
      <c r="D153" s="147">
        <v>0</v>
      </c>
      <c r="E153" s="176">
        <v>0</v>
      </c>
      <c r="F153" s="165">
        <v>0</v>
      </c>
      <c r="G153" s="151">
        <v>0</v>
      </c>
      <c r="H153" s="151">
        <v>0</v>
      </c>
      <c r="I153" s="147">
        <v>0</v>
      </c>
      <c r="J153" s="184">
        <v>0</v>
      </c>
      <c r="K153" s="151">
        <v>0</v>
      </c>
      <c r="L153" s="147">
        <v>0</v>
      </c>
      <c r="M153" s="147">
        <v>0</v>
      </c>
      <c r="N153" s="184">
        <v>0</v>
      </c>
    </row>
    <row r="154" spans="1:14" ht="12.75">
      <c r="A154" s="164" t="s">
        <v>107</v>
      </c>
      <c r="B154" s="165">
        <v>0</v>
      </c>
      <c r="C154" s="147">
        <v>0</v>
      </c>
      <c r="D154" s="147">
        <v>0</v>
      </c>
      <c r="E154" s="176">
        <v>0</v>
      </c>
      <c r="F154" s="165">
        <v>0</v>
      </c>
      <c r="G154" s="151">
        <v>0</v>
      </c>
      <c r="H154" s="151">
        <v>0</v>
      </c>
      <c r="I154" s="147">
        <v>0</v>
      </c>
      <c r="J154" s="184">
        <v>0</v>
      </c>
      <c r="K154" s="151">
        <v>0</v>
      </c>
      <c r="L154" s="147">
        <v>0</v>
      </c>
      <c r="M154" s="147">
        <v>0</v>
      </c>
      <c r="N154" s="184">
        <v>53.0145</v>
      </c>
    </row>
    <row r="155" spans="1:14" ht="12.75">
      <c r="A155" s="164" t="s">
        <v>111</v>
      </c>
      <c r="B155" s="165">
        <v>0</v>
      </c>
      <c r="C155" s="147">
        <v>0</v>
      </c>
      <c r="D155" s="147">
        <v>0</v>
      </c>
      <c r="E155" s="176">
        <v>0</v>
      </c>
      <c r="F155" s="165">
        <v>0</v>
      </c>
      <c r="G155" s="151">
        <v>0</v>
      </c>
      <c r="H155" s="147">
        <v>0</v>
      </c>
      <c r="I155" s="147">
        <v>0</v>
      </c>
      <c r="J155" s="184">
        <v>0</v>
      </c>
      <c r="K155" s="151">
        <v>0</v>
      </c>
      <c r="L155" s="147">
        <v>0</v>
      </c>
      <c r="M155" s="147">
        <v>0</v>
      </c>
      <c r="N155" s="176">
        <v>0</v>
      </c>
    </row>
    <row r="156" spans="1:14" ht="12.75">
      <c r="A156" s="166" t="s">
        <v>106</v>
      </c>
      <c r="B156" s="165">
        <v>0</v>
      </c>
      <c r="C156" s="147">
        <v>0</v>
      </c>
      <c r="D156" s="147">
        <v>0</v>
      </c>
      <c r="E156" s="176">
        <v>0</v>
      </c>
      <c r="F156" s="165">
        <v>0</v>
      </c>
      <c r="G156" s="151">
        <v>0</v>
      </c>
      <c r="H156" s="147">
        <v>0</v>
      </c>
      <c r="I156" s="147">
        <v>0</v>
      </c>
      <c r="J156" s="184">
        <v>0</v>
      </c>
      <c r="K156" s="151">
        <v>0</v>
      </c>
      <c r="L156" s="147">
        <v>0</v>
      </c>
      <c r="M156" s="147">
        <v>0</v>
      </c>
      <c r="N156" s="176">
        <v>0</v>
      </c>
    </row>
    <row r="157" spans="1:14" ht="12.75">
      <c r="A157" s="164" t="s">
        <v>113</v>
      </c>
      <c r="B157" s="165">
        <v>1.05026</v>
      </c>
      <c r="C157" s="147">
        <v>1.05026</v>
      </c>
      <c r="D157" s="147">
        <v>1.05026</v>
      </c>
      <c r="E157" s="176">
        <v>1.05026</v>
      </c>
      <c r="F157" s="165">
        <v>1.05026</v>
      </c>
      <c r="G157" s="151">
        <v>1.05026</v>
      </c>
      <c r="H157" s="147">
        <v>1.05026</v>
      </c>
      <c r="I157" s="147">
        <v>1.05026</v>
      </c>
      <c r="J157" s="184">
        <v>1.05026</v>
      </c>
      <c r="K157" s="151">
        <v>1.05026</v>
      </c>
      <c r="L157" s="147">
        <v>1.05026</v>
      </c>
      <c r="M157" s="147">
        <v>1.05026</v>
      </c>
      <c r="N157" s="176">
        <v>1.05026</v>
      </c>
    </row>
    <row r="158" spans="1:14" ht="12.75">
      <c r="A158" s="166" t="s">
        <v>192</v>
      </c>
      <c r="B158" s="165">
        <v>0</v>
      </c>
      <c r="C158" s="147">
        <v>0</v>
      </c>
      <c r="D158" s="147">
        <v>0</v>
      </c>
      <c r="E158" s="176">
        <v>0</v>
      </c>
      <c r="F158" s="165">
        <v>0</v>
      </c>
      <c r="G158" s="151">
        <v>0</v>
      </c>
      <c r="H158" s="151">
        <v>0</v>
      </c>
      <c r="I158" s="147">
        <v>0</v>
      </c>
      <c r="J158" s="184">
        <v>0</v>
      </c>
      <c r="K158" s="151">
        <v>0</v>
      </c>
      <c r="L158" s="147">
        <v>0</v>
      </c>
      <c r="M158" s="147">
        <v>0</v>
      </c>
      <c r="N158" s="184">
        <v>0</v>
      </c>
    </row>
    <row r="159" spans="1:14" ht="12.75">
      <c r="A159" s="166" t="s">
        <v>191</v>
      </c>
      <c r="B159" s="165">
        <v>0</v>
      </c>
      <c r="C159" s="147">
        <v>0</v>
      </c>
      <c r="D159" s="147">
        <v>0</v>
      </c>
      <c r="E159" s="176">
        <v>0</v>
      </c>
      <c r="F159" s="165">
        <v>0</v>
      </c>
      <c r="G159" s="151">
        <v>0</v>
      </c>
      <c r="H159" s="147">
        <v>0</v>
      </c>
      <c r="I159" s="147">
        <v>0</v>
      </c>
      <c r="J159" s="184">
        <v>0</v>
      </c>
      <c r="K159" s="151">
        <v>0</v>
      </c>
      <c r="L159" s="147">
        <v>0</v>
      </c>
      <c r="M159" s="147">
        <v>0</v>
      </c>
      <c r="N159" s="176">
        <v>0</v>
      </c>
    </row>
    <row r="160" spans="1:14" ht="12.75">
      <c r="A160" s="164" t="s">
        <v>190</v>
      </c>
      <c r="B160" s="165">
        <v>0.64408</v>
      </c>
      <c r="C160" s="147">
        <v>0.64408</v>
      </c>
      <c r="D160" s="147">
        <v>0.64408</v>
      </c>
      <c r="E160" s="176">
        <v>0.64408</v>
      </c>
      <c r="F160" s="165">
        <v>0.64408</v>
      </c>
      <c r="G160" s="151">
        <v>0.64408</v>
      </c>
      <c r="H160" s="147">
        <v>0.64408</v>
      </c>
      <c r="I160" s="147">
        <v>0.64408</v>
      </c>
      <c r="J160" s="184">
        <v>0.64408</v>
      </c>
      <c r="K160" s="151">
        <v>0.64408</v>
      </c>
      <c r="L160" s="147">
        <v>0.64408</v>
      </c>
      <c r="M160" s="147">
        <v>0.64408</v>
      </c>
      <c r="N160" s="176">
        <v>0.64408</v>
      </c>
    </row>
    <row r="161" spans="1:14" ht="12.75">
      <c r="A161" s="164" t="s">
        <v>150</v>
      </c>
      <c r="B161" s="165">
        <v>0.3042</v>
      </c>
      <c r="C161" s="147">
        <v>0.3042</v>
      </c>
      <c r="D161" s="147">
        <v>0.3042</v>
      </c>
      <c r="E161" s="176">
        <v>0.3042</v>
      </c>
      <c r="F161" s="165">
        <v>0.3042</v>
      </c>
      <c r="G161" s="151">
        <v>0.3042</v>
      </c>
      <c r="H161" s="147">
        <v>0.3042</v>
      </c>
      <c r="I161" s="147">
        <v>0.3042</v>
      </c>
      <c r="J161" s="184">
        <v>0.3042</v>
      </c>
      <c r="K161" s="151">
        <v>0.3042</v>
      </c>
      <c r="L161" s="147">
        <v>0.3042</v>
      </c>
      <c r="M161" s="147">
        <v>0.3042</v>
      </c>
      <c r="N161" s="176">
        <v>0.3042</v>
      </c>
    </row>
    <row r="162" spans="1:14" ht="13.5" thickBot="1">
      <c r="A162" s="245" t="s">
        <v>154</v>
      </c>
      <c r="B162" s="246">
        <v>0.35551</v>
      </c>
      <c r="C162" s="247">
        <v>0.35551</v>
      </c>
      <c r="D162" s="247">
        <v>0.35551</v>
      </c>
      <c r="E162" s="248">
        <v>0.35551</v>
      </c>
      <c r="F162" s="246">
        <v>0.35551</v>
      </c>
      <c r="G162" s="249">
        <v>0.35551</v>
      </c>
      <c r="H162" s="249">
        <v>0.35551</v>
      </c>
      <c r="I162" s="247">
        <v>0.35551</v>
      </c>
      <c r="J162" s="250">
        <v>0.35551</v>
      </c>
      <c r="K162" s="249">
        <v>0.35551</v>
      </c>
      <c r="L162" s="247">
        <v>0.35551</v>
      </c>
      <c r="M162" s="247">
        <v>0.35551</v>
      </c>
      <c r="N162" s="250">
        <v>0.35551</v>
      </c>
    </row>
    <row r="163" spans="2:14" ht="13.5" thickBot="1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ht="26.25" thickBot="1">
      <c r="A164" s="178" t="s">
        <v>6</v>
      </c>
      <c r="B164" s="198">
        <f>IF((B124-B122)&gt;=0,0,IF((B124-B122)&lt;=0,-(B124-B122)))</f>
        <v>0</v>
      </c>
      <c r="C164" s="198">
        <f aca="true" t="shared" si="12" ref="C164:N164">IF((C124-C122)&gt;=0,0,IF((C124-C122)&lt;=0,-(C124-C122)))</f>
        <v>0</v>
      </c>
      <c r="D164" s="198">
        <f t="shared" si="12"/>
        <v>0</v>
      </c>
      <c r="E164" s="198">
        <f t="shared" si="12"/>
        <v>0</v>
      </c>
      <c r="F164" s="198">
        <f t="shared" si="12"/>
        <v>0</v>
      </c>
      <c r="G164" s="198">
        <f t="shared" si="12"/>
        <v>0</v>
      </c>
      <c r="H164" s="198">
        <f t="shared" si="12"/>
        <v>0</v>
      </c>
      <c r="I164" s="198">
        <f t="shared" si="12"/>
        <v>0</v>
      </c>
      <c r="J164" s="198">
        <f t="shared" si="12"/>
        <v>0</v>
      </c>
      <c r="K164" s="198">
        <f t="shared" si="12"/>
        <v>0</v>
      </c>
      <c r="L164" s="198">
        <f t="shared" si="12"/>
        <v>0</v>
      </c>
      <c r="M164" s="198">
        <f t="shared" si="12"/>
        <v>0</v>
      </c>
      <c r="N164" s="257">
        <f t="shared" si="12"/>
        <v>0</v>
      </c>
    </row>
    <row r="165" spans="1:14" ht="13.5" thickBot="1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46"/>
    </row>
    <row r="166" spans="1:14" ht="13.5" thickBot="1">
      <c r="A166" s="259" t="s">
        <v>202</v>
      </c>
      <c r="B166" s="6">
        <f>IF((B124-B122)&gt;=0,(B124-B122),IF((B124-B122)&lt;=0,0))</f>
        <v>39.53803999999991</v>
      </c>
      <c r="C166" s="6">
        <f aca="true" t="shared" si="13" ref="C166:N166">IF((C124-C122)&gt;=0,(C124-C122),IF((C124-C122)&lt;=0,0))</f>
        <v>39.53803999999991</v>
      </c>
      <c r="D166" s="6">
        <f t="shared" si="13"/>
        <v>39.53803999999991</v>
      </c>
      <c r="E166" s="6">
        <f t="shared" si="13"/>
        <v>39.53803999999991</v>
      </c>
      <c r="F166" s="6">
        <f t="shared" si="13"/>
        <v>34.89823999999987</v>
      </c>
      <c r="G166" s="6">
        <f t="shared" si="13"/>
        <v>34.89823999999987</v>
      </c>
      <c r="H166" s="6">
        <f t="shared" si="13"/>
        <v>34.89823999999987</v>
      </c>
      <c r="I166" s="6">
        <f t="shared" si="13"/>
        <v>34.89823999999987</v>
      </c>
      <c r="J166" s="6">
        <f t="shared" si="13"/>
        <v>34.89823999999987</v>
      </c>
      <c r="K166" s="6">
        <f t="shared" si="13"/>
        <v>67.62804000000017</v>
      </c>
      <c r="L166" s="6">
        <f t="shared" si="13"/>
        <v>67.62804000000017</v>
      </c>
      <c r="M166" s="6">
        <f t="shared" si="13"/>
        <v>67.62804000000017</v>
      </c>
      <c r="N166" s="254">
        <f t="shared" si="13"/>
        <v>120.64254000000017</v>
      </c>
    </row>
    <row r="167" spans="1:13" ht="13.5" thickBot="1">
      <c r="A167" s="252"/>
      <c r="B167" s="253"/>
      <c r="C167" s="253"/>
      <c r="D167" s="253"/>
      <c r="E167" s="253"/>
      <c r="F167" s="19"/>
      <c r="G167" s="19"/>
      <c r="H167" s="19"/>
      <c r="I167" s="150"/>
      <c r="J167" s="19"/>
      <c r="K167" s="19"/>
      <c r="L167" s="19"/>
      <c r="M167" s="19"/>
    </row>
    <row r="168" spans="1:14" ht="13.5" thickBot="1">
      <c r="A168" s="86"/>
      <c r="B168" s="287" t="s">
        <v>81</v>
      </c>
      <c r="C168" s="288"/>
      <c r="D168" s="288"/>
      <c r="E168" s="289"/>
      <c r="F168" s="296" t="s">
        <v>82</v>
      </c>
      <c r="G168" s="297"/>
      <c r="H168" s="297"/>
      <c r="I168" s="297"/>
      <c r="J168" s="298"/>
      <c r="K168" s="294" t="s">
        <v>83</v>
      </c>
      <c r="L168" s="294"/>
      <c r="M168" s="294"/>
      <c r="N168" s="295"/>
    </row>
    <row r="169" spans="1:14" ht="12.75">
      <c r="A169" s="169" t="s">
        <v>4</v>
      </c>
      <c r="B169" s="51" t="s">
        <v>54</v>
      </c>
      <c r="C169" s="26" t="s">
        <v>55</v>
      </c>
      <c r="D169" s="26" t="s">
        <v>56</v>
      </c>
      <c r="E169" s="52" t="s">
        <v>57</v>
      </c>
      <c r="F169" s="51" t="s">
        <v>58</v>
      </c>
      <c r="G169" s="26" t="s">
        <v>59</v>
      </c>
      <c r="H169" s="26" t="s">
        <v>60</v>
      </c>
      <c r="I169" s="26" t="s">
        <v>61</v>
      </c>
      <c r="J169" s="241" t="s">
        <v>62</v>
      </c>
      <c r="K169" s="238" t="s">
        <v>63</v>
      </c>
      <c r="L169" s="26" t="s">
        <v>64</v>
      </c>
      <c r="M169" s="26" t="s">
        <v>65</v>
      </c>
      <c r="N169" s="52" t="s">
        <v>66</v>
      </c>
    </row>
    <row r="170" spans="1:14" ht="12.75">
      <c r="A170" s="72"/>
      <c r="B170" s="1"/>
      <c r="C170" s="2"/>
      <c r="D170" s="2"/>
      <c r="E170" s="158"/>
      <c r="F170" s="187"/>
      <c r="G170" s="167"/>
      <c r="H170" s="2"/>
      <c r="I170" s="53"/>
      <c r="J170" s="242"/>
      <c r="K170" s="167"/>
      <c r="L170" s="2"/>
      <c r="M170" s="2"/>
      <c r="N170" s="158"/>
    </row>
    <row r="171" spans="1:14" ht="12.75">
      <c r="A171" s="77" t="s">
        <v>8</v>
      </c>
      <c r="B171" s="171">
        <v>622.71</v>
      </c>
      <c r="C171" s="78">
        <v>622.71</v>
      </c>
      <c r="D171" s="78">
        <v>622.71</v>
      </c>
      <c r="E171" s="159">
        <v>622.71</v>
      </c>
      <c r="F171" s="171">
        <v>645.92</v>
      </c>
      <c r="G171" s="186">
        <v>645.92</v>
      </c>
      <c r="H171" s="78">
        <v>645.92</v>
      </c>
      <c r="I171" s="78">
        <v>645.92</v>
      </c>
      <c r="J171" s="244">
        <v>645.92</v>
      </c>
      <c r="K171" s="260">
        <v>591.68</v>
      </c>
      <c r="L171" s="111">
        <v>591.68</v>
      </c>
      <c r="M171" s="111">
        <v>591.68</v>
      </c>
      <c r="N171" s="195">
        <v>591.68</v>
      </c>
    </row>
    <row r="172" spans="1:14" ht="12.75">
      <c r="A172" s="72"/>
      <c r="B172" s="172"/>
      <c r="C172" s="75"/>
      <c r="D172" s="75"/>
      <c r="E172" s="173"/>
      <c r="F172" s="172"/>
      <c r="G172" s="168"/>
      <c r="H172" s="75"/>
      <c r="I172" s="75"/>
      <c r="J172" s="180"/>
      <c r="K172" s="168"/>
      <c r="L172" s="75"/>
      <c r="M172" s="75"/>
      <c r="N172" s="173"/>
    </row>
    <row r="173" spans="1:14" ht="12.75">
      <c r="A173" s="73" t="s">
        <v>11</v>
      </c>
      <c r="B173" s="172">
        <f>B174</f>
        <v>0</v>
      </c>
      <c r="C173" s="75">
        <f aca="true" t="shared" si="14" ref="C173:N173">C174</f>
        <v>0</v>
      </c>
      <c r="D173" s="75">
        <f t="shared" si="14"/>
        <v>0</v>
      </c>
      <c r="E173" s="173">
        <f t="shared" si="14"/>
        <v>0</v>
      </c>
      <c r="F173" s="172">
        <f t="shared" si="14"/>
        <v>0</v>
      </c>
      <c r="G173" s="168">
        <f t="shared" si="14"/>
        <v>0</v>
      </c>
      <c r="H173" s="75">
        <f t="shared" si="14"/>
        <v>0</v>
      </c>
      <c r="I173" s="75">
        <f t="shared" si="14"/>
        <v>0</v>
      </c>
      <c r="J173" s="180">
        <f t="shared" si="14"/>
        <v>0</v>
      </c>
      <c r="K173" s="168">
        <f t="shared" si="14"/>
        <v>0</v>
      </c>
      <c r="L173" s="75">
        <f t="shared" si="14"/>
        <v>0</v>
      </c>
      <c r="M173" s="75">
        <f t="shared" si="14"/>
        <v>0</v>
      </c>
      <c r="N173" s="173">
        <f t="shared" si="14"/>
        <v>0</v>
      </c>
    </row>
    <row r="174" spans="1:14" ht="12.75">
      <c r="A174" s="204"/>
      <c r="B174" s="174"/>
      <c r="C174" s="25"/>
      <c r="D174" s="25"/>
      <c r="E174" s="175"/>
      <c r="F174" s="174"/>
      <c r="G174" s="200"/>
      <c r="H174" s="25"/>
      <c r="I174" s="25"/>
      <c r="J174" s="243"/>
      <c r="K174" s="200"/>
      <c r="L174" s="25"/>
      <c r="M174" s="25"/>
      <c r="N174" s="175"/>
    </row>
    <row r="175" spans="1:14" ht="12.75">
      <c r="A175" s="72"/>
      <c r="B175" s="172"/>
      <c r="C175" s="75"/>
      <c r="D175" s="75"/>
      <c r="E175" s="173"/>
      <c r="F175" s="172"/>
      <c r="G175" s="168"/>
      <c r="H175" s="75"/>
      <c r="I175" s="75"/>
      <c r="J175" s="180"/>
      <c r="K175" s="168"/>
      <c r="L175" s="75"/>
      <c r="M175" s="75"/>
      <c r="N175" s="173"/>
    </row>
    <row r="176" spans="1:14" ht="12.75">
      <c r="A176" s="77" t="s">
        <v>10</v>
      </c>
      <c r="B176" s="179">
        <f>B173+B171</f>
        <v>622.71</v>
      </c>
      <c r="C176" s="78">
        <f aca="true" t="shared" si="15" ref="C176:M176">C173+C171</f>
        <v>622.71</v>
      </c>
      <c r="D176" s="78">
        <f t="shared" si="15"/>
        <v>622.71</v>
      </c>
      <c r="E176" s="159">
        <f t="shared" si="15"/>
        <v>622.71</v>
      </c>
      <c r="F176" s="179">
        <f t="shared" si="15"/>
        <v>645.92</v>
      </c>
      <c r="G176" s="186">
        <f t="shared" si="15"/>
        <v>645.92</v>
      </c>
      <c r="H176" s="78">
        <f>H173+H171</f>
        <v>645.92</v>
      </c>
      <c r="I176" s="78">
        <f t="shared" si="15"/>
        <v>645.92</v>
      </c>
      <c r="J176" s="244">
        <f t="shared" si="15"/>
        <v>645.92</v>
      </c>
      <c r="K176" s="186">
        <f t="shared" si="15"/>
        <v>591.68</v>
      </c>
      <c r="L176" s="78">
        <f>L173+L171</f>
        <v>591.68</v>
      </c>
      <c r="M176" s="78">
        <f t="shared" si="15"/>
        <v>591.68</v>
      </c>
      <c r="N176" s="159">
        <f>N173+N171</f>
        <v>591.68</v>
      </c>
    </row>
    <row r="177" spans="1:14" ht="12.75">
      <c r="A177" s="72"/>
      <c r="B177" s="172"/>
      <c r="C177" s="75"/>
      <c r="D177" s="75"/>
      <c r="E177" s="173"/>
      <c r="F177" s="172"/>
      <c r="G177" s="168"/>
      <c r="H177" s="75"/>
      <c r="I177" s="75"/>
      <c r="J177" s="180"/>
      <c r="K177" s="168"/>
      <c r="L177" s="75"/>
      <c r="M177" s="75"/>
      <c r="N177" s="173"/>
    </row>
    <row r="178" spans="1:14" ht="12.75">
      <c r="A178" s="170" t="s">
        <v>9</v>
      </c>
      <c r="B178" s="183">
        <f aca="true" t="shared" si="16" ref="B178:N178">SUM(B180:B216)</f>
        <v>674.05814</v>
      </c>
      <c r="C178" s="230">
        <f t="shared" si="16"/>
        <v>674.05814</v>
      </c>
      <c r="D178" s="230">
        <f t="shared" si="16"/>
        <v>674.05814</v>
      </c>
      <c r="E178" s="191">
        <f t="shared" si="16"/>
        <v>674.05814</v>
      </c>
      <c r="F178" s="183">
        <f t="shared" si="16"/>
        <v>699.1825399999998</v>
      </c>
      <c r="G178" s="201">
        <f t="shared" si="16"/>
        <v>646.1680399999998</v>
      </c>
      <c r="H178" s="230">
        <f t="shared" si="16"/>
        <v>646.1680399999998</v>
      </c>
      <c r="I178" s="230">
        <f t="shared" si="16"/>
        <v>646.1680399999998</v>
      </c>
      <c r="J178" s="232">
        <f t="shared" si="16"/>
        <v>646.1680399999998</v>
      </c>
      <c r="K178" s="240">
        <f t="shared" si="16"/>
        <v>678.63834</v>
      </c>
      <c r="L178" s="230">
        <f t="shared" si="16"/>
        <v>678.63834</v>
      </c>
      <c r="M178" s="230">
        <f t="shared" si="16"/>
        <v>678.63834</v>
      </c>
      <c r="N178" s="191">
        <f t="shared" si="16"/>
        <v>678.63834</v>
      </c>
    </row>
    <row r="179" spans="1:14" ht="12.75">
      <c r="A179" s="96"/>
      <c r="B179" s="65"/>
      <c r="C179" s="237"/>
      <c r="D179" s="181"/>
      <c r="E179" s="177"/>
      <c r="F179" s="65"/>
      <c r="G179" s="181"/>
      <c r="H179" s="50"/>
      <c r="I179" s="50"/>
      <c r="J179" s="182"/>
      <c r="K179" s="181"/>
      <c r="L179" s="50"/>
      <c r="M179" s="50"/>
      <c r="N179" s="177"/>
    </row>
    <row r="180" spans="1:14" ht="12.75">
      <c r="A180" s="166" t="s">
        <v>105</v>
      </c>
      <c r="B180" s="165">
        <v>28.9448</v>
      </c>
      <c r="C180" s="147">
        <v>28.9448</v>
      </c>
      <c r="D180" s="147">
        <v>28.9448</v>
      </c>
      <c r="E180" s="151">
        <v>28.9448</v>
      </c>
      <c r="F180" s="165">
        <v>0</v>
      </c>
      <c r="G180" s="151">
        <v>0</v>
      </c>
      <c r="H180" s="147">
        <v>0</v>
      </c>
      <c r="I180" s="147">
        <v>0</v>
      </c>
      <c r="J180" s="184">
        <v>0</v>
      </c>
      <c r="K180" s="151">
        <v>7.5908999999999995</v>
      </c>
      <c r="L180" s="147">
        <v>7.5908999999999995</v>
      </c>
      <c r="M180" s="147">
        <v>7.5908999999999995</v>
      </c>
      <c r="N180" s="176">
        <v>7.5908999999999995</v>
      </c>
    </row>
    <row r="181" spans="1:14" ht="12.75">
      <c r="A181" s="166" t="s">
        <v>108</v>
      </c>
      <c r="B181" s="165">
        <v>101.4</v>
      </c>
      <c r="C181" s="147">
        <v>101.4</v>
      </c>
      <c r="D181" s="147">
        <v>101.4</v>
      </c>
      <c r="E181" s="184">
        <v>101.4</v>
      </c>
      <c r="F181" s="165">
        <v>101.4</v>
      </c>
      <c r="G181" s="151">
        <v>101.4</v>
      </c>
      <c r="H181" s="151">
        <v>101.4</v>
      </c>
      <c r="I181" s="147">
        <v>101.4</v>
      </c>
      <c r="J181" s="184">
        <v>101.4</v>
      </c>
      <c r="K181" s="151">
        <v>101.4</v>
      </c>
      <c r="L181" s="147">
        <v>101.4</v>
      </c>
      <c r="M181" s="147">
        <v>101.4</v>
      </c>
      <c r="N181" s="184">
        <v>101.4</v>
      </c>
    </row>
    <row r="182" spans="1:14" ht="12.75">
      <c r="A182" s="208" t="s">
        <v>133</v>
      </c>
      <c r="B182" s="165">
        <v>18.4</v>
      </c>
      <c r="C182" s="147">
        <v>18.4</v>
      </c>
      <c r="D182" s="147">
        <v>18.4</v>
      </c>
      <c r="E182" s="184">
        <v>18.4</v>
      </c>
      <c r="F182" s="165">
        <v>18.4</v>
      </c>
      <c r="G182" s="151">
        <v>18.4</v>
      </c>
      <c r="H182" s="147">
        <v>18.4</v>
      </c>
      <c r="I182" s="147">
        <v>18.4</v>
      </c>
      <c r="J182" s="184">
        <v>18.4</v>
      </c>
      <c r="K182" s="151">
        <v>18.4</v>
      </c>
      <c r="L182" s="147">
        <v>18.4</v>
      </c>
      <c r="M182" s="147">
        <v>18.4</v>
      </c>
      <c r="N182" s="176">
        <v>18.4</v>
      </c>
    </row>
    <row r="183" spans="1:14" ht="12.75">
      <c r="A183" s="164" t="s">
        <v>115</v>
      </c>
      <c r="B183" s="165">
        <v>0.61288</v>
      </c>
      <c r="C183" s="147">
        <v>0.61288</v>
      </c>
      <c r="D183" s="147">
        <v>0.61288</v>
      </c>
      <c r="E183" s="184">
        <v>0.61288</v>
      </c>
      <c r="F183" s="165">
        <v>0.61288</v>
      </c>
      <c r="G183" s="151">
        <v>0.61288</v>
      </c>
      <c r="H183" s="151">
        <v>0.61288</v>
      </c>
      <c r="I183" s="147">
        <v>0.61288</v>
      </c>
      <c r="J183" s="184">
        <v>0.61288</v>
      </c>
      <c r="K183" s="151">
        <v>0.61288</v>
      </c>
      <c r="L183" s="147">
        <v>0.61288</v>
      </c>
      <c r="M183" s="147">
        <v>0.61288</v>
      </c>
      <c r="N183" s="184">
        <v>0.61288</v>
      </c>
    </row>
    <row r="184" spans="1:14" ht="12.75">
      <c r="A184" s="166" t="s">
        <v>151</v>
      </c>
      <c r="B184" s="165">
        <v>57.8897</v>
      </c>
      <c r="C184" s="147">
        <v>57.8897</v>
      </c>
      <c r="D184" s="147">
        <v>57.8897</v>
      </c>
      <c r="E184" s="184">
        <v>57.8897</v>
      </c>
      <c r="F184" s="165">
        <v>60.664199999999994</v>
      </c>
      <c r="G184" s="151">
        <v>60.664199999999994</v>
      </c>
      <c r="H184" s="147">
        <v>60.664199999999994</v>
      </c>
      <c r="I184" s="147">
        <v>60.664199999999994</v>
      </c>
      <c r="J184" s="184">
        <v>60.664199999999994</v>
      </c>
      <c r="K184" s="151">
        <v>63.5757</v>
      </c>
      <c r="L184" s="147">
        <v>63.5757</v>
      </c>
      <c r="M184" s="147">
        <v>63.5757</v>
      </c>
      <c r="N184" s="176">
        <v>63.5757</v>
      </c>
    </row>
    <row r="185" spans="1:14" ht="12.75">
      <c r="A185" s="166" t="s">
        <v>110</v>
      </c>
      <c r="B185" s="165">
        <v>32.4182</v>
      </c>
      <c r="C185" s="147">
        <v>32.4182</v>
      </c>
      <c r="D185" s="147">
        <v>32.4182</v>
      </c>
      <c r="E185" s="184">
        <v>32.4182</v>
      </c>
      <c r="F185" s="165">
        <v>96.2043</v>
      </c>
      <c r="G185" s="151">
        <v>96.2043</v>
      </c>
      <c r="H185" s="147">
        <v>96.2043</v>
      </c>
      <c r="I185" s="147">
        <v>96.2043</v>
      </c>
      <c r="J185" s="184">
        <v>96.2043</v>
      </c>
      <c r="K185" s="151">
        <v>99.178</v>
      </c>
      <c r="L185" s="147">
        <v>99.178</v>
      </c>
      <c r="M185" s="147">
        <v>99.178</v>
      </c>
      <c r="N185" s="176">
        <v>99.178</v>
      </c>
    </row>
    <row r="186" spans="1:14" ht="12.75">
      <c r="A186" s="166" t="s">
        <v>134</v>
      </c>
      <c r="B186" s="165">
        <v>4.6</v>
      </c>
      <c r="C186" s="147">
        <v>4.6</v>
      </c>
      <c r="D186" s="147">
        <v>4.6</v>
      </c>
      <c r="E186" s="184">
        <v>4.6</v>
      </c>
      <c r="F186" s="165">
        <v>4.6</v>
      </c>
      <c r="G186" s="151">
        <v>4.6</v>
      </c>
      <c r="H186" s="147">
        <v>4.6</v>
      </c>
      <c r="I186" s="147">
        <v>4.6</v>
      </c>
      <c r="J186" s="184">
        <v>4.6</v>
      </c>
      <c r="K186" s="151">
        <v>4.6</v>
      </c>
      <c r="L186" s="147">
        <v>4.6</v>
      </c>
      <c r="M186" s="147">
        <v>4.6</v>
      </c>
      <c r="N186" s="176">
        <v>4.6</v>
      </c>
    </row>
    <row r="187" spans="1:14" ht="12.75">
      <c r="A187" s="166" t="s">
        <v>153</v>
      </c>
      <c r="B187" s="165">
        <v>0.8001</v>
      </c>
      <c r="C187" s="147">
        <v>0.8001</v>
      </c>
      <c r="D187" s="147">
        <v>0.8001</v>
      </c>
      <c r="E187" s="184">
        <v>0.8001</v>
      </c>
      <c r="F187" s="165">
        <v>0.8001</v>
      </c>
      <c r="G187" s="151">
        <v>0.8001</v>
      </c>
      <c r="H187" s="151">
        <v>0.8001</v>
      </c>
      <c r="I187" s="147">
        <v>0.8001</v>
      </c>
      <c r="J187" s="184">
        <v>0.8001</v>
      </c>
      <c r="K187" s="151">
        <v>0.8001</v>
      </c>
      <c r="L187" s="147">
        <v>0.8001</v>
      </c>
      <c r="M187" s="147">
        <v>0.8001</v>
      </c>
      <c r="N187" s="184">
        <v>0.8001</v>
      </c>
    </row>
    <row r="188" spans="1:14" ht="12.75">
      <c r="A188" s="166" t="s">
        <v>201</v>
      </c>
      <c r="B188" s="165">
        <v>17.3669</v>
      </c>
      <c r="C188" s="147">
        <v>17.3669</v>
      </c>
      <c r="D188" s="147">
        <v>17.3669</v>
      </c>
      <c r="E188" s="151">
        <v>17.3669</v>
      </c>
      <c r="F188" s="165">
        <v>18.500799999999998</v>
      </c>
      <c r="G188" s="151">
        <v>18.500799999999998</v>
      </c>
      <c r="H188" s="147">
        <v>18.500799999999998</v>
      </c>
      <c r="I188" s="147">
        <v>18.500799999999998</v>
      </c>
      <c r="J188" s="184">
        <v>18.500799999999998</v>
      </c>
      <c r="K188" s="151">
        <v>19.0727</v>
      </c>
      <c r="L188" s="147">
        <v>19.0727</v>
      </c>
      <c r="M188" s="147">
        <v>19.0727</v>
      </c>
      <c r="N188" s="176">
        <v>19.0727</v>
      </c>
    </row>
    <row r="189" spans="1:14" ht="12.75">
      <c r="A189" s="205" t="s">
        <v>144</v>
      </c>
      <c r="B189" s="165">
        <v>2.9073</v>
      </c>
      <c r="C189" s="147">
        <v>2.9073</v>
      </c>
      <c r="D189" s="147">
        <v>2.9073</v>
      </c>
      <c r="E189" s="184">
        <v>2.9073</v>
      </c>
      <c r="F189" s="165">
        <v>2.9073</v>
      </c>
      <c r="G189" s="151">
        <v>2.9073</v>
      </c>
      <c r="H189" s="151">
        <v>2.9073</v>
      </c>
      <c r="I189" s="147">
        <v>2.9073</v>
      </c>
      <c r="J189" s="184">
        <v>2.9073</v>
      </c>
      <c r="K189" s="151">
        <v>2.9073</v>
      </c>
      <c r="L189" s="147">
        <v>2.9073</v>
      </c>
      <c r="M189" s="147">
        <v>2.9073</v>
      </c>
      <c r="N189" s="184">
        <v>2.9073</v>
      </c>
    </row>
    <row r="190" spans="1:14" ht="12.75">
      <c r="A190" s="205" t="s">
        <v>200</v>
      </c>
      <c r="B190" s="165">
        <v>0.50753</v>
      </c>
      <c r="C190" s="147">
        <v>0.50753</v>
      </c>
      <c r="D190" s="147">
        <v>0.50753</v>
      </c>
      <c r="E190" s="184">
        <v>0.50753</v>
      </c>
      <c r="F190" s="165">
        <v>0.50753</v>
      </c>
      <c r="G190" s="151">
        <v>0.50753</v>
      </c>
      <c r="H190" s="151">
        <v>0.50753</v>
      </c>
      <c r="I190" s="147">
        <v>0.50753</v>
      </c>
      <c r="J190" s="184">
        <v>0.50753</v>
      </c>
      <c r="K190" s="151">
        <v>0.50753</v>
      </c>
      <c r="L190" s="147">
        <v>0.50753</v>
      </c>
      <c r="M190" s="147">
        <v>0.50753</v>
      </c>
      <c r="N190" s="184">
        <v>0.50753</v>
      </c>
    </row>
    <row r="191" spans="1:14" ht="12.75">
      <c r="A191" s="166" t="s">
        <v>199</v>
      </c>
      <c r="B191" s="165">
        <v>0.33338</v>
      </c>
      <c r="C191" s="147">
        <v>0.33338</v>
      </c>
      <c r="D191" s="147">
        <v>0.33338</v>
      </c>
      <c r="E191" s="184">
        <v>0.33338</v>
      </c>
      <c r="F191" s="165">
        <v>0.33338</v>
      </c>
      <c r="G191" s="151">
        <v>0.33338</v>
      </c>
      <c r="H191" s="151">
        <v>0.33338</v>
      </c>
      <c r="I191" s="147">
        <v>0.33338</v>
      </c>
      <c r="J191" s="184">
        <v>0.33338</v>
      </c>
      <c r="K191" s="151">
        <v>0.33338</v>
      </c>
      <c r="L191" s="147">
        <v>0.33338</v>
      </c>
      <c r="M191" s="147">
        <v>0.33338</v>
      </c>
      <c r="N191" s="184">
        <v>0.33338</v>
      </c>
    </row>
    <row r="192" spans="1:14" ht="12.75">
      <c r="A192" s="166" t="s">
        <v>198</v>
      </c>
      <c r="B192" s="165">
        <v>17.296799999999998</v>
      </c>
      <c r="C192" s="147">
        <v>17.296799999999998</v>
      </c>
      <c r="D192" s="147">
        <v>17.296799999999998</v>
      </c>
      <c r="E192" s="176">
        <v>17.296799999999998</v>
      </c>
      <c r="F192" s="165">
        <v>17.7503</v>
      </c>
      <c r="G192" s="151">
        <v>17.7503</v>
      </c>
      <c r="H192" s="147">
        <v>17.7503</v>
      </c>
      <c r="I192" s="147">
        <v>17.7503</v>
      </c>
      <c r="J192" s="184">
        <v>17.7503</v>
      </c>
      <c r="K192" s="151">
        <v>17.9791</v>
      </c>
      <c r="L192" s="147">
        <v>17.9791</v>
      </c>
      <c r="M192" s="147">
        <v>17.9791</v>
      </c>
      <c r="N192" s="176">
        <v>17.9791</v>
      </c>
    </row>
    <row r="193" spans="1:14" ht="12.75">
      <c r="A193" s="166" t="s">
        <v>142</v>
      </c>
      <c r="B193" s="165">
        <v>0</v>
      </c>
      <c r="C193" s="147">
        <v>0</v>
      </c>
      <c r="D193" s="147">
        <v>0</v>
      </c>
      <c r="E193" s="176">
        <v>0</v>
      </c>
      <c r="F193" s="165">
        <v>0</v>
      </c>
      <c r="G193" s="151">
        <v>0</v>
      </c>
      <c r="H193" s="147">
        <v>0</v>
      </c>
      <c r="I193" s="147">
        <v>0</v>
      </c>
      <c r="J193" s="184">
        <v>0</v>
      </c>
      <c r="K193" s="151">
        <v>0</v>
      </c>
      <c r="L193" s="147">
        <v>0</v>
      </c>
      <c r="M193" s="147">
        <v>0</v>
      </c>
      <c r="N193" s="176">
        <v>0</v>
      </c>
    </row>
    <row r="194" spans="1:14" ht="12.75">
      <c r="A194" s="164" t="s">
        <v>112</v>
      </c>
      <c r="B194" s="165">
        <v>1.46152</v>
      </c>
      <c r="C194" s="147">
        <v>1.46152</v>
      </c>
      <c r="D194" s="147">
        <v>1.46152</v>
      </c>
      <c r="E194" s="176">
        <v>1.46152</v>
      </c>
      <c r="F194" s="165">
        <v>1.46152</v>
      </c>
      <c r="G194" s="151">
        <v>1.46152</v>
      </c>
      <c r="H194" s="151">
        <v>1.46152</v>
      </c>
      <c r="I194" s="147">
        <v>1.46152</v>
      </c>
      <c r="J194" s="184">
        <v>1.46152</v>
      </c>
      <c r="K194" s="151">
        <v>1.46152</v>
      </c>
      <c r="L194" s="147">
        <v>1.46152</v>
      </c>
      <c r="M194" s="147">
        <v>1.46152</v>
      </c>
      <c r="N194" s="184">
        <v>1.46152</v>
      </c>
    </row>
    <row r="195" spans="1:14" ht="12.75">
      <c r="A195" s="164" t="s">
        <v>109</v>
      </c>
      <c r="B195" s="165">
        <v>143.19918</v>
      </c>
      <c r="C195" s="147">
        <v>143.19918</v>
      </c>
      <c r="D195" s="147">
        <v>143.19918</v>
      </c>
      <c r="E195" s="176">
        <v>143.19918</v>
      </c>
      <c r="F195" s="165">
        <v>151.50938</v>
      </c>
      <c r="G195" s="151">
        <v>151.50938</v>
      </c>
      <c r="H195" s="147">
        <v>151.50938</v>
      </c>
      <c r="I195" s="147">
        <v>151.50938</v>
      </c>
      <c r="J195" s="184">
        <v>151.50938</v>
      </c>
      <c r="K195" s="151">
        <v>155.70038</v>
      </c>
      <c r="L195" s="147">
        <v>155.70038</v>
      </c>
      <c r="M195" s="147">
        <v>155.70038</v>
      </c>
      <c r="N195" s="176">
        <v>155.70038</v>
      </c>
    </row>
    <row r="196" spans="1:14" ht="12.75">
      <c r="A196" s="164" t="s">
        <v>143</v>
      </c>
      <c r="B196" s="165">
        <v>16.15</v>
      </c>
      <c r="C196" s="147">
        <v>16.15</v>
      </c>
      <c r="D196" s="147">
        <v>16.15</v>
      </c>
      <c r="E196" s="176">
        <v>16.15</v>
      </c>
      <c r="F196" s="165">
        <v>16.34</v>
      </c>
      <c r="G196" s="151">
        <v>16.34</v>
      </c>
      <c r="H196" s="147">
        <v>16.34</v>
      </c>
      <c r="I196" s="147">
        <v>16.34</v>
      </c>
      <c r="J196" s="184">
        <v>16.34</v>
      </c>
      <c r="K196" s="151">
        <v>14.6298</v>
      </c>
      <c r="L196" s="147">
        <v>14.6298</v>
      </c>
      <c r="M196" s="147">
        <v>14.6298</v>
      </c>
      <c r="N196" s="176">
        <v>14.6298</v>
      </c>
    </row>
    <row r="197" spans="1:14" ht="12.75">
      <c r="A197" s="164" t="s">
        <v>149</v>
      </c>
      <c r="B197" s="165">
        <v>126</v>
      </c>
      <c r="C197" s="147">
        <v>126</v>
      </c>
      <c r="D197" s="147">
        <v>126</v>
      </c>
      <c r="E197" s="176">
        <v>126</v>
      </c>
      <c r="F197" s="165">
        <v>126</v>
      </c>
      <c r="G197" s="151">
        <v>126</v>
      </c>
      <c r="H197" s="151">
        <v>126</v>
      </c>
      <c r="I197" s="147">
        <v>126</v>
      </c>
      <c r="J197" s="184">
        <v>126</v>
      </c>
      <c r="K197" s="151">
        <v>126</v>
      </c>
      <c r="L197" s="147">
        <v>126</v>
      </c>
      <c r="M197" s="147">
        <v>126</v>
      </c>
      <c r="N197" s="184">
        <v>126</v>
      </c>
    </row>
    <row r="198" spans="1:14" ht="12.75">
      <c r="A198" s="164" t="s">
        <v>188</v>
      </c>
      <c r="B198" s="165">
        <v>9.8345</v>
      </c>
      <c r="C198" s="147">
        <v>9.8345</v>
      </c>
      <c r="D198" s="147">
        <v>9.8345</v>
      </c>
      <c r="E198" s="176">
        <v>9.8345</v>
      </c>
      <c r="F198" s="165">
        <v>9.9502</v>
      </c>
      <c r="G198" s="151">
        <v>9.9502</v>
      </c>
      <c r="H198" s="151">
        <v>9.9502</v>
      </c>
      <c r="I198" s="147">
        <v>9.9502</v>
      </c>
      <c r="J198" s="184">
        <v>9.9502</v>
      </c>
      <c r="K198" s="151">
        <v>0</v>
      </c>
      <c r="L198" s="147">
        <v>0</v>
      </c>
      <c r="M198" s="147">
        <v>0</v>
      </c>
      <c r="N198" s="184">
        <v>0</v>
      </c>
    </row>
    <row r="199" spans="1:14" ht="12.75">
      <c r="A199" s="166" t="s">
        <v>145</v>
      </c>
      <c r="B199" s="165">
        <v>0</v>
      </c>
      <c r="C199" s="147">
        <v>0</v>
      </c>
      <c r="D199" s="147">
        <v>0</v>
      </c>
      <c r="E199" s="176">
        <v>0</v>
      </c>
      <c r="F199" s="165">
        <v>0</v>
      </c>
      <c r="G199" s="151">
        <v>0</v>
      </c>
      <c r="H199" s="147">
        <v>0</v>
      </c>
      <c r="I199" s="147">
        <v>0</v>
      </c>
      <c r="J199" s="184">
        <v>0</v>
      </c>
      <c r="K199" s="151">
        <v>0</v>
      </c>
      <c r="L199" s="147">
        <v>0</v>
      </c>
      <c r="M199" s="147">
        <v>0</v>
      </c>
      <c r="N199" s="176">
        <v>0</v>
      </c>
    </row>
    <row r="200" spans="1:14" ht="12.75">
      <c r="A200" s="166" t="s">
        <v>114</v>
      </c>
      <c r="B200" s="165">
        <v>0</v>
      </c>
      <c r="C200" s="147">
        <v>0</v>
      </c>
      <c r="D200" s="147">
        <v>0</v>
      </c>
      <c r="E200" s="176">
        <v>0</v>
      </c>
      <c r="F200" s="165">
        <v>0</v>
      </c>
      <c r="G200" s="151">
        <v>0</v>
      </c>
      <c r="H200" s="147">
        <v>0</v>
      </c>
      <c r="I200" s="147">
        <v>0</v>
      </c>
      <c r="J200" s="184">
        <v>0</v>
      </c>
      <c r="K200" s="151">
        <v>0</v>
      </c>
      <c r="L200" s="147">
        <v>0</v>
      </c>
      <c r="M200" s="147">
        <v>0</v>
      </c>
      <c r="N200" s="176">
        <v>0</v>
      </c>
    </row>
    <row r="201" spans="1:14" ht="12.75">
      <c r="A201" s="166" t="s">
        <v>197</v>
      </c>
      <c r="B201" s="165">
        <v>5.092</v>
      </c>
      <c r="C201" s="147">
        <v>5.092</v>
      </c>
      <c r="D201" s="147">
        <v>5.092</v>
      </c>
      <c r="E201" s="176">
        <v>5.092</v>
      </c>
      <c r="F201" s="165">
        <v>5.092</v>
      </c>
      <c r="G201" s="151">
        <v>5.092</v>
      </c>
      <c r="H201" s="147">
        <v>5.092</v>
      </c>
      <c r="I201" s="147">
        <v>5.092</v>
      </c>
      <c r="J201" s="184">
        <v>5.092</v>
      </c>
      <c r="K201" s="151">
        <v>5.092</v>
      </c>
      <c r="L201" s="147">
        <v>5.092</v>
      </c>
      <c r="M201" s="147">
        <v>5.092</v>
      </c>
      <c r="N201" s="176">
        <v>5.092</v>
      </c>
    </row>
    <row r="202" spans="1:14" ht="12.75">
      <c r="A202" s="166" t="s">
        <v>196</v>
      </c>
      <c r="B202" s="165">
        <v>0.5894</v>
      </c>
      <c r="C202" s="147">
        <v>0.5894</v>
      </c>
      <c r="D202" s="147">
        <v>0.5894</v>
      </c>
      <c r="E202" s="176">
        <v>0.5894</v>
      </c>
      <c r="F202" s="165">
        <v>0.5894</v>
      </c>
      <c r="G202" s="151">
        <v>0.5894</v>
      </c>
      <c r="H202" s="151">
        <v>0.5894</v>
      </c>
      <c r="I202" s="147">
        <v>0.5894</v>
      </c>
      <c r="J202" s="184">
        <v>0.5894</v>
      </c>
      <c r="K202" s="151">
        <v>0.5894</v>
      </c>
      <c r="L202" s="147">
        <v>0.5894</v>
      </c>
      <c r="M202" s="147">
        <v>0.5894</v>
      </c>
      <c r="N202" s="184">
        <v>0.5894</v>
      </c>
    </row>
    <row r="203" spans="1:14" ht="12.75">
      <c r="A203" s="166" t="s">
        <v>195</v>
      </c>
      <c r="B203" s="165">
        <v>0</v>
      </c>
      <c r="C203" s="147">
        <v>0</v>
      </c>
      <c r="D203" s="147">
        <v>0</v>
      </c>
      <c r="E203" s="176">
        <v>0</v>
      </c>
      <c r="F203" s="165">
        <v>0</v>
      </c>
      <c r="G203" s="151">
        <v>0</v>
      </c>
      <c r="H203" s="147">
        <v>0</v>
      </c>
      <c r="I203" s="147">
        <v>0</v>
      </c>
      <c r="J203" s="184">
        <v>0</v>
      </c>
      <c r="K203" s="151">
        <v>0</v>
      </c>
      <c r="L203" s="147">
        <v>0</v>
      </c>
      <c r="M203" s="147">
        <v>0</v>
      </c>
      <c r="N203" s="176">
        <v>0</v>
      </c>
    </row>
    <row r="204" spans="1:14" ht="12.75">
      <c r="A204" s="166" t="s">
        <v>141</v>
      </c>
      <c r="B204" s="165">
        <v>9.7295</v>
      </c>
      <c r="C204" s="147">
        <v>9.7295</v>
      </c>
      <c r="D204" s="147">
        <v>9.7295</v>
      </c>
      <c r="E204" s="176">
        <v>9.7295</v>
      </c>
      <c r="F204" s="165">
        <v>10.1907</v>
      </c>
      <c r="G204" s="151">
        <v>10.1907</v>
      </c>
      <c r="H204" s="147">
        <v>10.1907</v>
      </c>
      <c r="I204" s="147">
        <v>10.1907</v>
      </c>
      <c r="J204" s="184">
        <v>10.1907</v>
      </c>
      <c r="K204" s="151">
        <v>10.423300000000001</v>
      </c>
      <c r="L204" s="147">
        <v>10.423300000000001</v>
      </c>
      <c r="M204" s="147">
        <v>10.423300000000001</v>
      </c>
      <c r="N204" s="176">
        <v>10.423300000000001</v>
      </c>
    </row>
    <row r="205" spans="1:14" ht="12.75">
      <c r="A205" s="166" t="s">
        <v>194</v>
      </c>
      <c r="B205" s="165">
        <v>23.155900000000003</v>
      </c>
      <c r="C205" s="147">
        <v>23.155900000000003</v>
      </c>
      <c r="D205" s="147">
        <v>23.155900000000003</v>
      </c>
      <c r="E205" s="176">
        <v>23.155900000000003</v>
      </c>
      <c r="F205" s="165">
        <v>0</v>
      </c>
      <c r="G205" s="151">
        <v>0</v>
      </c>
      <c r="H205" s="147">
        <v>0</v>
      </c>
      <c r="I205" s="147">
        <v>0</v>
      </c>
      <c r="J205" s="184">
        <v>0</v>
      </c>
      <c r="K205" s="151">
        <v>25.4303</v>
      </c>
      <c r="L205" s="147">
        <v>25.4303</v>
      </c>
      <c r="M205" s="147">
        <v>25.4303</v>
      </c>
      <c r="N205" s="176">
        <v>25.4303</v>
      </c>
    </row>
    <row r="206" spans="1:14" ht="12.75">
      <c r="A206" s="166" t="s">
        <v>152</v>
      </c>
      <c r="B206" s="165">
        <v>0</v>
      </c>
      <c r="C206" s="147">
        <v>0</v>
      </c>
      <c r="D206" s="147">
        <v>0</v>
      </c>
      <c r="E206" s="176">
        <v>0</v>
      </c>
      <c r="F206" s="165">
        <v>0</v>
      </c>
      <c r="G206" s="151">
        <v>0</v>
      </c>
      <c r="H206" s="147">
        <v>0</v>
      </c>
      <c r="I206" s="147">
        <v>0</v>
      </c>
      <c r="J206" s="184">
        <v>0</v>
      </c>
      <c r="K206" s="151">
        <v>0</v>
      </c>
      <c r="L206" s="147">
        <v>0</v>
      </c>
      <c r="M206" s="147">
        <v>0</v>
      </c>
      <c r="N206" s="176">
        <v>0</v>
      </c>
    </row>
    <row r="207" spans="1:14" ht="12.75">
      <c r="A207" s="166" t="s">
        <v>193</v>
      </c>
      <c r="B207" s="165">
        <v>0</v>
      </c>
      <c r="C207" s="147">
        <v>0</v>
      </c>
      <c r="D207" s="147">
        <v>0</v>
      </c>
      <c r="E207" s="176">
        <v>0</v>
      </c>
      <c r="F207" s="165">
        <v>0</v>
      </c>
      <c r="G207" s="151">
        <v>0</v>
      </c>
      <c r="H207" s="151">
        <v>0</v>
      </c>
      <c r="I207" s="147">
        <v>0</v>
      </c>
      <c r="J207" s="184">
        <v>0</v>
      </c>
      <c r="K207" s="151">
        <v>0</v>
      </c>
      <c r="L207" s="147">
        <v>0</v>
      </c>
      <c r="M207" s="147">
        <v>0</v>
      </c>
      <c r="N207" s="184">
        <v>0</v>
      </c>
    </row>
    <row r="208" spans="1:14" ht="12.75">
      <c r="A208" s="164" t="s">
        <v>107</v>
      </c>
      <c r="B208" s="165">
        <v>53.0145</v>
      </c>
      <c r="C208" s="147">
        <v>53.0145</v>
      </c>
      <c r="D208" s="147">
        <v>53.0145</v>
      </c>
      <c r="E208" s="176">
        <v>53.0145</v>
      </c>
      <c r="F208" s="165">
        <v>53.0145</v>
      </c>
      <c r="G208" s="151">
        <v>0</v>
      </c>
      <c r="H208" s="147">
        <v>0</v>
      </c>
      <c r="I208" s="147">
        <v>0</v>
      </c>
      <c r="J208" s="184">
        <v>0</v>
      </c>
      <c r="K208" s="151">
        <v>0</v>
      </c>
      <c r="L208" s="147">
        <v>0</v>
      </c>
      <c r="M208" s="147">
        <v>0</v>
      </c>
      <c r="N208" s="176">
        <v>0</v>
      </c>
    </row>
    <row r="209" spans="1:14" ht="12.75">
      <c r="A209" s="164" t="s">
        <v>111</v>
      </c>
      <c r="B209" s="165">
        <v>0</v>
      </c>
      <c r="C209" s="147">
        <v>0</v>
      </c>
      <c r="D209" s="147">
        <v>0</v>
      </c>
      <c r="E209" s="176">
        <v>0</v>
      </c>
      <c r="F209" s="165">
        <v>0</v>
      </c>
      <c r="G209" s="151">
        <v>0</v>
      </c>
      <c r="H209" s="147">
        <v>0</v>
      </c>
      <c r="I209" s="147">
        <v>0</v>
      </c>
      <c r="J209" s="184">
        <v>0</v>
      </c>
      <c r="K209" s="151">
        <v>0</v>
      </c>
      <c r="L209" s="147">
        <v>0</v>
      </c>
      <c r="M209" s="147">
        <v>0</v>
      </c>
      <c r="N209" s="176">
        <v>0</v>
      </c>
    </row>
    <row r="210" spans="1:14" ht="12.75">
      <c r="A210" s="166" t="s">
        <v>106</v>
      </c>
      <c r="B210" s="165">
        <v>0</v>
      </c>
      <c r="C210" s="147">
        <v>0</v>
      </c>
      <c r="D210" s="147">
        <v>0</v>
      </c>
      <c r="E210" s="176">
        <v>0</v>
      </c>
      <c r="F210" s="165">
        <v>0</v>
      </c>
      <c r="G210" s="151">
        <v>0</v>
      </c>
      <c r="H210" s="147">
        <v>0</v>
      </c>
      <c r="I210" s="147">
        <v>0</v>
      </c>
      <c r="J210" s="184">
        <v>0</v>
      </c>
      <c r="K210" s="151">
        <v>0</v>
      </c>
      <c r="L210" s="147">
        <v>0</v>
      </c>
      <c r="M210" s="147">
        <v>0</v>
      </c>
      <c r="N210" s="176">
        <v>0</v>
      </c>
    </row>
    <row r="211" spans="1:14" ht="12.75">
      <c r="A211" s="164" t="s">
        <v>113</v>
      </c>
      <c r="B211" s="165">
        <v>1.05026</v>
      </c>
      <c r="C211" s="147">
        <v>1.05026</v>
      </c>
      <c r="D211" s="147">
        <v>1.05026</v>
      </c>
      <c r="E211" s="176">
        <v>1.05026</v>
      </c>
      <c r="F211" s="165">
        <v>1.05026</v>
      </c>
      <c r="G211" s="151">
        <v>1.05026</v>
      </c>
      <c r="H211" s="147">
        <v>1.05026</v>
      </c>
      <c r="I211" s="147">
        <v>1.05026</v>
      </c>
      <c r="J211" s="184">
        <v>1.05026</v>
      </c>
      <c r="K211" s="151">
        <v>1.05026</v>
      </c>
      <c r="L211" s="147">
        <v>1.05026</v>
      </c>
      <c r="M211" s="147">
        <v>1.05026</v>
      </c>
      <c r="N211" s="176">
        <v>1.05026</v>
      </c>
    </row>
    <row r="212" spans="1:14" ht="12.75">
      <c r="A212" s="166" t="s">
        <v>192</v>
      </c>
      <c r="B212" s="165">
        <v>0</v>
      </c>
      <c r="C212" s="147">
        <v>0</v>
      </c>
      <c r="D212" s="147">
        <v>0</v>
      </c>
      <c r="E212" s="176">
        <v>0</v>
      </c>
      <c r="F212" s="165">
        <v>0</v>
      </c>
      <c r="G212" s="151">
        <v>0</v>
      </c>
      <c r="H212" s="151">
        <v>0</v>
      </c>
      <c r="I212" s="147">
        <v>0</v>
      </c>
      <c r="J212" s="184">
        <v>0</v>
      </c>
      <c r="K212" s="151">
        <v>0</v>
      </c>
      <c r="L212" s="147">
        <v>0</v>
      </c>
      <c r="M212" s="147">
        <v>0</v>
      </c>
      <c r="N212" s="184">
        <v>0</v>
      </c>
    </row>
    <row r="213" spans="1:14" ht="12.75">
      <c r="A213" s="166" t="s">
        <v>191</v>
      </c>
      <c r="B213" s="165">
        <v>0</v>
      </c>
      <c r="C213" s="147">
        <v>0</v>
      </c>
      <c r="D213" s="147">
        <v>0</v>
      </c>
      <c r="E213" s="176">
        <v>0</v>
      </c>
      <c r="F213" s="165">
        <v>0</v>
      </c>
      <c r="G213" s="151">
        <v>0</v>
      </c>
      <c r="H213" s="147">
        <v>0</v>
      </c>
      <c r="I213" s="147">
        <v>0</v>
      </c>
      <c r="J213" s="184">
        <v>0</v>
      </c>
      <c r="K213" s="151">
        <v>0</v>
      </c>
      <c r="L213" s="147">
        <v>0</v>
      </c>
      <c r="M213" s="147">
        <v>0</v>
      </c>
      <c r="N213" s="176">
        <v>0</v>
      </c>
    </row>
    <row r="214" spans="1:14" ht="12.75">
      <c r="A214" s="164" t="s">
        <v>190</v>
      </c>
      <c r="B214" s="165">
        <v>0.64408</v>
      </c>
      <c r="C214" s="147">
        <v>0.64408</v>
      </c>
      <c r="D214" s="147">
        <v>0.64408</v>
      </c>
      <c r="E214" s="176">
        <v>0.64408</v>
      </c>
      <c r="F214" s="165">
        <v>0.64408</v>
      </c>
      <c r="G214" s="151">
        <v>0.64408</v>
      </c>
      <c r="H214" s="147">
        <v>0.64408</v>
      </c>
      <c r="I214" s="147">
        <v>0.64408</v>
      </c>
      <c r="J214" s="184">
        <v>0.64408</v>
      </c>
      <c r="K214" s="151">
        <v>0.64408</v>
      </c>
      <c r="L214" s="147">
        <v>0.64408</v>
      </c>
      <c r="M214" s="147">
        <v>0.64408</v>
      </c>
      <c r="N214" s="176">
        <v>0.64408</v>
      </c>
    </row>
    <row r="215" spans="1:14" ht="12.75">
      <c r="A215" s="164" t="s">
        <v>150</v>
      </c>
      <c r="B215" s="165">
        <v>0.3042</v>
      </c>
      <c r="C215" s="147">
        <v>0.3042</v>
      </c>
      <c r="D215" s="147">
        <v>0.3042</v>
      </c>
      <c r="E215" s="176">
        <v>0.3042</v>
      </c>
      <c r="F215" s="165">
        <v>0.3042</v>
      </c>
      <c r="G215" s="151">
        <v>0.3042</v>
      </c>
      <c r="H215" s="147">
        <v>0.3042</v>
      </c>
      <c r="I215" s="147">
        <v>0.3042</v>
      </c>
      <c r="J215" s="184">
        <v>0.3042</v>
      </c>
      <c r="K215" s="151">
        <v>0.3042</v>
      </c>
      <c r="L215" s="147">
        <v>0.3042</v>
      </c>
      <c r="M215" s="147">
        <v>0.3042</v>
      </c>
      <c r="N215" s="176">
        <v>0.3042</v>
      </c>
    </row>
    <row r="216" spans="1:14" ht="13.5" thickBot="1">
      <c r="A216" s="245" t="s">
        <v>154</v>
      </c>
      <c r="B216" s="246">
        <v>0.35551</v>
      </c>
      <c r="C216" s="247">
        <v>0.35551</v>
      </c>
      <c r="D216" s="247">
        <v>0.35551</v>
      </c>
      <c r="E216" s="248">
        <v>0.35551</v>
      </c>
      <c r="F216" s="246">
        <v>0.35551</v>
      </c>
      <c r="G216" s="249">
        <v>0.35551</v>
      </c>
      <c r="H216" s="249">
        <v>0.35551</v>
      </c>
      <c r="I216" s="247">
        <v>0.35551</v>
      </c>
      <c r="J216" s="250">
        <v>0.35551</v>
      </c>
      <c r="K216" s="249">
        <v>0.35551</v>
      </c>
      <c r="L216" s="247">
        <v>0.35551</v>
      </c>
      <c r="M216" s="247">
        <v>0.35551</v>
      </c>
      <c r="N216" s="250">
        <v>0.35551</v>
      </c>
    </row>
    <row r="217" spans="2:14" ht="13.5" thickBot="1">
      <c r="B217" s="5"/>
      <c r="C217" s="5"/>
      <c r="D217" s="5"/>
      <c r="E217" s="5"/>
      <c r="F217" s="5"/>
      <c r="G217" s="5"/>
      <c r="H217" s="5"/>
      <c r="I217" s="48"/>
      <c r="J217" s="5"/>
      <c r="K217" s="5"/>
      <c r="L217" s="5"/>
      <c r="M217" s="5"/>
      <c r="N217" s="11"/>
    </row>
    <row r="218" spans="1:14" ht="26.25" thickBot="1">
      <c r="A218" s="178" t="s">
        <v>6</v>
      </c>
      <c r="B218" s="198">
        <f>IF((B178-B176)&gt;=0,0,IF((B178-B176)&lt;=0,-(B178-B176)))</f>
        <v>0</v>
      </c>
      <c r="C218" s="198">
        <f aca="true" t="shared" si="17" ref="C218:N218">IF((C178-C176)&gt;=0,0,IF((C178-C176)&lt;=0,-(C178-C176)))</f>
        <v>0</v>
      </c>
      <c r="D218" s="198">
        <f t="shared" si="17"/>
        <v>0</v>
      </c>
      <c r="E218" s="198">
        <f t="shared" si="17"/>
        <v>0</v>
      </c>
      <c r="F218" s="198">
        <f t="shared" si="17"/>
        <v>0</v>
      </c>
      <c r="G218" s="198">
        <f t="shared" si="17"/>
        <v>0</v>
      </c>
      <c r="H218" s="198">
        <f t="shared" si="17"/>
        <v>0</v>
      </c>
      <c r="I218" s="198">
        <f t="shared" si="17"/>
        <v>0</v>
      </c>
      <c r="J218" s="198">
        <f t="shared" si="17"/>
        <v>0</v>
      </c>
      <c r="K218" s="198">
        <f t="shared" si="17"/>
        <v>0</v>
      </c>
      <c r="L218" s="198">
        <f t="shared" si="17"/>
        <v>0</v>
      </c>
      <c r="M218" s="198">
        <f t="shared" si="17"/>
        <v>0</v>
      </c>
      <c r="N218" s="257">
        <f t="shared" si="17"/>
        <v>0</v>
      </c>
    </row>
    <row r="219" spans="2:13" ht="13.5" thickBot="1">
      <c r="B219" s="5"/>
      <c r="C219" s="5"/>
      <c r="D219" s="5"/>
      <c r="E219" s="5"/>
      <c r="F219" s="5"/>
      <c r="G219" s="5"/>
      <c r="H219" s="5"/>
      <c r="I219" s="48"/>
      <c r="J219" s="5"/>
      <c r="K219" s="5"/>
      <c r="L219" s="5"/>
      <c r="M219" s="5"/>
    </row>
    <row r="220" spans="1:14" ht="13.5" thickBot="1">
      <c r="A220" s="259" t="s">
        <v>202</v>
      </c>
      <c r="B220" s="6">
        <f>IF((B178-B176)&gt;=0,(B178-B176),IF((B178-B176)&lt;=0,0))</f>
        <v>51.348139999999944</v>
      </c>
      <c r="C220" s="6">
        <f aca="true" t="shared" si="18" ref="C220:N220">IF((C178-C176)&gt;=0,(C178-C176),IF((C178-C176)&lt;=0,0))</f>
        <v>51.348139999999944</v>
      </c>
      <c r="D220" s="6">
        <f t="shared" si="18"/>
        <v>51.348139999999944</v>
      </c>
      <c r="E220" s="6">
        <f t="shared" si="18"/>
        <v>51.348139999999944</v>
      </c>
      <c r="F220" s="6">
        <f t="shared" si="18"/>
        <v>53.26253999999983</v>
      </c>
      <c r="G220" s="6">
        <f t="shared" si="18"/>
        <v>0.24803999999983262</v>
      </c>
      <c r="H220" s="6">
        <f t="shared" si="18"/>
        <v>0.24803999999983262</v>
      </c>
      <c r="I220" s="6">
        <f t="shared" si="18"/>
        <v>0.24803999999983262</v>
      </c>
      <c r="J220" s="6">
        <f t="shared" si="18"/>
        <v>0.24803999999983262</v>
      </c>
      <c r="K220" s="6">
        <f t="shared" si="18"/>
        <v>86.95834000000002</v>
      </c>
      <c r="L220" s="6">
        <f t="shared" si="18"/>
        <v>86.95834000000002</v>
      </c>
      <c r="M220" s="6">
        <f t="shared" si="18"/>
        <v>86.95834000000002</v>
      </c>
      <c r="N220" s="254">
        <f t="shared" si="18"/>
        <v>86.95834000000002</v>
      </c>
    </row>
  </sheetData>
  <sheetProtection/>
  <mergeCells count="15">
    <mergeCell ref="B168:E168"/>
    <mergeCell ref="F168:J168"/>
    <mergeCell ref="K168:N168"/>
    <mergeCell ref="B6:E6"/>
    <mergeCell ref="F6:I6"/>
    <mergeCell ref="J6:N6"/>
    <mergeCell ref="B59:E59"/>
    <mergeCell ref="F59:I59"/>
    <mergeCell ref="J59:N59"/>
    <mergeCell ref="A2:M2"/>
    <mergeCell ref="A3:M3"/>
    <mergeCell ref="A4:M4"/>
    <mergeCell ref="B114:E114"/>
    <mergeCell ref="F114:J114"/>
    <mergeCell ref="K114:N114"/>
  </mergeCells>
  <conditionalFormatting sqref="B164:M165 B55:M56 N55 B109:N109 N164 B218:N218">
    <cfRule type="cellIs" priority="2" dxfId="0" operator="greaterThan" stopIfTrue="1">
      <formula>0</formula>
    </cfRule>
  </conditionalFormatting>
  <conditionalFormatting sqref="B218:N218">
    <cfRule type="cellIs" priority="1" dxfId="0" operator="greaterThan" stopIfTrue="1">
      <formula>0</formula>
    </cfRule>
  </conditionalFormatting>
  <printOptions horizontalCentered="1"/>
  <pageMargins left="0.2" right="0.23" top="0.42" bottom="0.34" header="0" footer="0"/>
  <pageSetup horizontalDpi="600" verticalDpi="600" orientation="landscape" paperSize="5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tabColor theme="3"/>
  </sheetPr>
  <dimension ref="A2:N56"/>
  <sheetViews>
    <sheetView zoomScale="80" zoomScaleNormal="80" workbookViewId="0" topLeftCell="A1">
      <selection activeCell="B6" sqref="B6:E6"/>
    </sheetView>
  </sheetViews>
  <sheetFormatPr defaultColWidth="11.421875" defaultRowHeight="12.75"/>
  <cols>
    <col min="1" max="1" width="37.421875" style="0" customWidth="1"/>
  </cols>
  <sheetData>
    <row r="2" spans="1:14" ht="12.75">
      <c r="A2" s="275" t="s">
        <v>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12.75">
      <c r="A3" s="275" t="s">
        <v>157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12.75">
      <c r="A4" s="275" t="str">
        <f>CEMEX!A4</f>
        <v>AÑO 2021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ht="13.5" thickBot="1">
      <c r="B5" s="91" t="s">
        <v>0</v>
      </c>
    </row>
    <row r="6" spans="1:14" s="32" customFormat="1" ht="13.5" thickBot="1">
      <c r="A6"/>
      <c r="B6" s="278" t="s">
        <v>71</v>
      </c>
      <c r="C6" s="279"/>
      <c r="D6" s="279"/>
      <c r="E6" s="280"/>
      <c r="F6" s="281" t="s">
        <v>146</v>
      </c>
      <c r="G6" s="282"/>
      <c r="H6" s="282"/>
      <c r="I6" s="283"/>
      <c r="J6" s="284" t="s">
        <v>147</v>
      </c>
      <c r="K6" s="285"/>
      <c r="L6" s="285"/>
      <c r="M6" s="285"/>
      <c r="N6" s="286"/>
    </row>
    <row r="7" spans="1:14" s="32" customFormat="1" ht="12.75">
      <c r="A7" s="51" t="s">
        <v>4</v>
      </c>
      <c r="B7" s="26" t="s">
        <v>15</v>
      </c>
      <c r="C7" s="26" t="s">
        <v>16</v>
      </c>
      <c r="D7" s="26" t="s">
        <v>17</v>
      </c>
      <c r="E7" s="26" t="s">
        <v>18</v>
      </c>
      <c r="F7" s="26" t="s">
        <v>19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27</v>
      </c>
    </row>
    <row r="8" spans="1:14" ht="12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63" customFormat="1" ht="12.75">
      <c r="A9" s="77" t="s">
        <v>8</v>
      </c>
      <c r="B9" s="97">
        <v>9.72</v>
      </c>
      <c r="C9" s="78">
        <v>9.72</v>
      </c>
      <c r="D9" s="78">
        <v>9.72</v>
      </c>
      <c r="E9" s="78">
        <v>9.72</v>
      </c>
      <c r="F9" s="97">
        <v>9.45</v>
      </c>
      <c r="G9" s="78">
        <v>9.45</v>
      </c>
      <c r="H9" s="78">
        <v>9.45</v>
      </c>
      <c r="I9" s="78">
        <v>9.45</v>
      </c>
      <c r="J9" s="97">
        <v>9.15</v>
      </c>
      <c r="K9" s="78">
        <v>9.15</v>
      </c>
      <c r="L9" s="78">
        <v>9.15</v>
      </c>
      <c r="M9" s="78">
        <v>9.15</v>
      </c>
      <c r="N9" s="78">
        <v>9.15</v>
      </c>
    </row>
    <row r="10" spans="1:14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2.75">
      <c r="A11" s="13" t="s">
        <v>9</v>
      </c>
      <c r="B11" s="212">
        <v>7.25</v>
      </c>
      <c r="C11" s="212">
        <v>7.25</v>
      </c>
      <c r="D11" s="212">
        <v>7.25</v>
      </c>
      <c r="E11" s="212">
        <v>7.25</v>
      </c>
      <c r="F11" s="212">
        <v>7.25</v>
      </c>
      <c r="G11" s="212">
        <v>7.25</v>
      </c>
      <c r="H11" s="212">
        <v>7.25</v>
      </c>
      <c r="I11" s="212">
        <v>7.25</v>
      </c>
      <c r="J11" s="212">
        <v>7.25</v>
      </c>
      <c r="K11" s="212">
        <v>7.25</v>
      </c>
      <c r="L11" s="212">
        <v>7.25</v>
      </c>
      <c r="M11" s="212">
        <v>7.25</v>
      </c>
      <c r="N11" s="212">
        <v>7.25</v>
      </c>
    </row>
    <row r="12" spans="1:14" ht="12.75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23" t="s">
        <v>155</v>
      </c>
      <c r="B13" s="10">
        <v>9</v>
      </c>
      <c r="C13" s="10">
        <v>9</v>
      </c>
      <c r="D13" s="10">
        <v>9</v>
      </c>
      <c r="E13" s="10">
        <v>9</v>
      </c>
      <c r="F13" s="10">
        <v>9</v>
      </c>
      <c r="G13" s="10">
        <v>9</v>
      </c>
      <c r="H13" s="10">
        <v>9</v>
      </c>
      <c r="I13" s="10">
        <v>9</v>
      </c>
      <c r="J13" s="10">
        <v>9</v>
      </c>
      <c r="K13" s="10">
        <v>9</v>
      </c>
      <c r="L13" s="10">
        <v>9</v>
      </c>
      <c r="M13" s="10">
        <v>9</v>
      </c>
      <c r="N13" s="10">
        <v>9</v>
      </c>
    </row>
    <row r="14" spans="1:14" ht="12.75">
      <c r="A14" s="11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3.5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s="32" customFormat="1" ht="27" customHeight="1" thickBot="1">
      <c r="A16" s="38" t="s">
        <v>6</v>
      </c>
      <c r="B16" s="33">
        <f>IF((B11-B9)&gt;=0,0,IF((B11-B9)&lt;=0,-(B11-B9)))</f>
        <v>2.4700000000000006</v>
      </c>
      <c r="C16" s="33">
        <f aca="true" t="shared" si="0" ref="C16:M16">IF((C11-C9)&gt;=0,0,IF((C11-C9)&lt;=0,-(C11-C9)))</f>
        <v>2.4700000000000006</v>
      </c>
      <c r="D16" s="33">
        <f t="shared" si="0"/>
        <v>2.4700000000000006</v>
      </c>
      <c r="E16" s="33">
        <f t="shared" si="0"/>
        <v>2.4700000000000006</v>
      </c>
      <c r="F16" s="33">
        <f t="shared" si="0"/>
        <v>2.1999999999999993</v>
      </c>
      <c r="G16" s="33">
        <f t="shared" si="0"/>
        <v>2.1999999999999993</v>
      </c>
      <c r="H16" s="33">
        <f t="shared" si="0"/>
        <v>2.1999999999999993</v>
      </c>
      <c r="I16" s="33">
        <f t="shared" si="0"/>
        <v>2.1999999999999993</v>
      </c>
      <c r="J16" s="33">
        <f t="shared" si="0"/>
        <v>1.9000000000000004</v>
      </c>
      <c r="K16" s="33">
        <f t="shared" si="0"/>
        <v>1.9000000000000004</v>
      </c>
      <c r="L16" s="33">
        <f t="shared" si="0"/>
        <v>1.9000000000000004</v>
      </c>
      <c r="M16" s="33">
        <f t="shared" si="0"/>
        <v>1.9000000000000004</v>
      </c>
      <c r="N16" s="34">
        <f>IF((N11-N9)&gt;=0,0,IF((N11-N9)&lt;=0,-(N11-N9)))</f>
        <v>1.9000000000000004</v>
      </c>
    </row>
    <row r="17" spans="2:13" ht="13.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4" s="32" customFormat="1" ht="13.5" thickBot="1">
      <c r="A18"/>
      <c r="B18" s="287" t="s">
        <v>75</v>
      </c>
      <c r="C18" s="288"/>
      <c r="D18" s="288"/>
      <c r="E18" s="289"/>
      <c r="F18" s="290" t="s">
        <v>76</v>
      </c>
      <c r="G18" s="291"/>
      <c r="H18" s="291"/>
      <c r="I18" s="292"/>
      <c r="J18" s="287" t="s">
        <v>77</v>
      </c>
      <c r="K18" s="288"/>
      <c r="L18" s="288"/>
      <c r="M18" s="288"/>
      <c r="N18" s="289"/>
    </row>
    <row r="19" spans="1:14" s="32" customFormat="1" ht="12.75">
      <c r="A19" s="51" t="s">
        <v>4</v>
      </c>
      <c r="B19" s="26" t="s">
        <v>28</v>
      </c>
      <c r="C19" s="26" t="s">
        <v>29</v>
      </c>
      <c r="D19" s="26" t="s">
        <v>30</v>
      </c>
      <c r="E19" s="26" t="s">
        <v>31</v>
      </c>
      <c r="F19" s="26" t="s">
        <v>32</v>
      </c>
      <c r="G19" s="26" t="s">
        <v>33</v>
      </c>
      <c r="H19" s="26" t="s">
        <v>34</v>
      </c>
      <c r="I19" s="26" t="s">
        <v>35</v>
      </c>
      <c r="J19" s="26" t="s">
        <v>36</v>
      </c>
      <c r="K19" s="26" t="s">
        <v>37</v>
      </c>
      <c r="L19" s="26" t="s">
        <v>38</v>
      </c>
      <c r="M19" s="26" t="s">
        <v>39</v>
      </c>
      <c r="N19" s="26" t="s">
        <v>40</v>
      </c>
    </row>
    <row r="20" spans="1:14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0"/>
      <c r="M20" s="2"/>
      <c r="N20" s="2"/>
    </row>
    <row r="21" spans="1:14" s="63" customFormat="1" ht="12.75">
      <c r="A21" s="77" t="s">
        <v>8</v>
      </c>
      <c r="B21" s="97">
        <v>9.37</v>
      </c>
      <c r="C21" s="78">
        <v>9.37</v>
      </c>
      <c r="D21" s="78">
        <v>9.37</v>
      </c>
      <c r="E21" s="78">
        <v>9.37</v>
      </c>
      <c r="F21" s="97">
        <v>7.84</v>
      </c>
      <c r="G21" s="211">
        <v>7.84</v>
      </c>
      <c r="H21" s="78">
        <v>7.84</v>
      </c>
      <c r="I21" s="78">
        <v>7.84</v>
      </c>
      <c r="J21" s="97">
        <v>8.11</v>
      </c>
      <c r="K21" s="211">
        <v>8.11</v>
      </c>
      <c r="L21" s="78">
        <v>8.11</v>
      </c>
      <c r="M21" s="78">
        <v>8.11</v>
      </c>
      <c r="N21" s="78">
        <v>8.11</v>
      </c>
    </row>
    <row r="22" spans="1:14" ht="12.7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21"/>
      <c r="N22" s="9"/>
    </row>
    <row r="23" spans="1:14" ht="12.75">
      <c r="A23" s="13" t="s">
        <v>9</v>
      </c>
      <c r="B23" s="212">
        <v>7.25</v>
      </c>
      <c r="C23" s="212">
        <v>7.25</v>
      </c>
      <c r="D23" s="212">
        <v>7.25</v>
      </c>
      <c r="E23" s="212">
        <v>7.25</v>
      </c>
      <c r="F23" s="212">
        <v>7.25</v>
      </c>
      <c r="G23" s="212">
        <v>7.25</v>
      </c>
      <c r="H23" s="212">
        <v>7.25</v>
      </c>
      <c r="I23" s="212">
        <v>7.25</v>
      </c>
      <c r="J23" s="212">
        <v>7.25</v>
      </c>
      <c r="K23" s="212">
        <v>7.25</v>
      </c>
      <c r="L23" s="212">
        <v>7.25</v>
      </c>
      <c r="M23" s="212">
        <v>7.25</v>
      </c>
      <c r="N23" s="212">
        <v>7.25</v>
      </c>
    </row>
    <row r="24" spans="1:14" ht="12.75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7"/>
      <c r="N24" s="3"/>
    </row>
    <row r="25" spans="1:14" ht="12.75">
      <c r="A25" s="23" t="s">
        <v>155</v>
      </c>
      <c r="B25" s="10">
        <v>9</v>
      </c>
      <c r="C25" s="10">
        <v>9</v>
      </c>
      <c r="D25" s="10">
        <v>9</v>
      </c>
      <c r="E25" s="10">
        <v>9</v>
      </c>
      <c r="F25" s="10">
        <v>9</v>
      </c>
      <c r="G25" s="10">
        <v>9</v>
      </c>
      <c r="H25" s="10">
        <v>9</v>
      </c>
      <c r="I25" s="10">
        <v>9</v>
      </c>
      <c r="J25" s="10">
        <v>9</v>
      </c>
      <c r="K25" s="10">
        <v>9</v>
      </c>
      <c r="L25" s="10">
        <v>9</v>
      </c>
      <c r="M25" s="10">
        <v>9</v>
      </c>
      <c r="N25" s="10">
        <v>9</v>
      </c>
    </row>
    <row r="26" spans="1:14" ht="12.75">
      <c r="A26" s="11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 thickBo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s="32" customFormat="1" ht="27" customHeight="1" thickBot="1">
      <c r="A28" s="38" t="s">
        <v>6</v>
      </c>
      <c r="B28" s="33">
        <f>IF((B23-B21)&gt;=0,0,IF((B23-B21)&lt;=0,-(B23-B21)))</f>
        <v>2.119999999999999</v>
      </c>
      <c r="C28" s="33">
        <f aca="true" t="shared" si="1" ref="C28:N28">IF((C23-C21)&gt;=0,0,IF((C23-C21)&lt;=0,-(C23-C21)))</f>
        <v>2.119999999999999</v>
      </c>
      <c r="D28" s="33">
        <f t="shared" si="1"/>
        <v>2.119999999999999</v>
      </c>
      <c r="E28" s="33">
        <f t="shared" si="1"/>
        <v>2.119999999999999</v>
      </c>
      <c r="F28" s="33">
        <f t="shared" si="1"/>
        <v>0.5899999999999999</v>
      </c>
      <c r="G28" s="33">
        <f t="shared" si="1"/>
        <v>0.5899999999999999</v>
      </c>
      <c r="H28" s="33">
        <f t="shared" si="1"/>
        <v>0.5899999999999999</v>
      </c>
      <c r="I28" s="33">
        <f t="shared" si="1"/>
        <v>0.5899999999999999</v>
      </c>
      <c r="J28" s="33">
        <f t="shared" si="1"/>
        <v>0.8599999999999994</v>
      </c>
      <c r="K28" s="33">
        <f t="shared" si="1"/>
        <v>0.8599999999999994</v>
      </c>
      <c r="L28" s="33">
        <f t="shared" si="1"/>
        <v>0.8599999999999994</v>
      </c>
      <c r="M28" s="85">
        <f t="shared" si="1"/>
        <v>0.8599999999999994</v>
      </c>
      <c r="N28" s="34">
        <f t="shared" si="1"/>
        <v>0.8599999999999994</v>
      </c>
    </row>
    <row r="29" ht="13.5" thickBot="1"/>
    <row r="30" spans="2:14" s="32" customFormat="1" ht="13.5" thickBot="1">
      <c r="B30" s="287" t="s">
        <v>78</v>
      </c>
      <c r="C30" s="288"/>
      <c r="D30" s="288"/>
      <c r="E30" s="289"/>
      <c r="F30" s="290" t="s">
        <v>79</v>
      </c>
      <c r="G30" s="291"/>
      <c r="H30" s="291"/>
      <c r="I30" s="291"/>
      <c r="J30" s="292"/>
      <c r="K30" s="287" t="s">
        <v>80</v>
      </c>
      <c r="L30" s="288"/>
      <c r="M30" s="288"/>
      <c r="N30" s="289"/>
    </row>
    <row r="31" spans="1:14" s="32" customFormat="1" ht="12.75">
      <c r="A31" s="51" t="s">
        <v>4</v>
      </c>
      <c r="B31" s="26" t="s">
        <v>41</v>
      </c>
      <c r="C31" s="26" t="s">
        <v>42</v>
      </c>
      <c r="D31" s="26" t="s">
        <v>43</v>
      </c>
      <c r="E31" s="26" t="s">
        <v>44</v>
      </c>
      <c r="F31" s="26" t="s">
        <v>45</v>
      </c>
      <c r="G31" s="26" t="s">
        <v>46</v>
      </c>
      <c r="H31" s="26" t="s">
        <v>47</v>
      </c>
      <c r="I31" s="26" t="s">
        <v>48</v>
      </c>
      <c r="J31" s="26" t="s">
        <v>49</v>
      </c>
      <c r="K31" s="26" t="s">
        <v>50</v>
      </c>
      <c r="L31" s="26" t="s">
        <v>51</v>
      </c>
      <c r="M31" s="26" t="s">
        <v>52</v>
      </c>
      <c r="N31" s="26" t="s">
        <v>53</v>
      </c>
    </row>
    <row r="32" spans="1:14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63" customFormat="1" ht="12.75">
      <c r="A33" s="77" t="s">
        <v>8</v>
      </c>
      <c r="B33" s="97">
        <v>8.58</v>
      </c>
      <c r="C33" s="78">
        <v>8.58</v>
      </c>
      <c r="D33" s="78">
        <v>8.58</v>
      </c>
      <c r="E33" s="78">
        <v>8.58</v>
      </c>
      <c r="F33" s="97">
        <v>9.18</v>
      </c>
      <c r="G33" s="211">
        <v>9.18</v>
      </c>
      <c r="H33" s="78">
        <v>9.18</v>
      </c>
      <c r="I33" s="78">
        <v>9.18</v>
      </c>
      <c r="J33" s="78">
        <v>9.18</v>
      </c>
      <c r="K33" s="97">
        <v>10</v>
      </c>
      <c r="L33" s="78">
        <v>10</v>
      </c>
      <c r="M33" s="78">
        <v>10</v>
      </c>
      <c r="N33" s="78">
        <v>10</v>
      </c>
    </row>
    <row r="34" spans="1:14" ht="12.7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2.75">
      <c r="A35" s="13" t="s">
        <v>9</v>
      </c>
      <c r="B35" s="212">
        <v>7.25</v>
      </c>
      <c r="C35" s="212">
        <v>7.25</v>
      </c>
      <c r="D35" s="212">
        <v>7.25</v>
      </c>
      <c r="E35" s="212">
        <v>7.25</v>
      </c>
      <c r="F35" s="212">
        <v>7.25</v>
      </c>
      <c r="G35" s="212">
        <v>7.25</v>
      </c>
      <c r="H35" s="212">
        <v>7.25</v>
      </c>
      <c r="I35" s="212">
        <v>7.25</v>
      </c>
      <c r="J35" s="212">
        <v>7.25</v>
      </c>
      <c r="K35" s="212">
        <v>7.25</v>
      </c>
      <c r="L35" s="212">
        <v>7.25</v>
      </c>
      <c r="M35" s="212">
        <v>7.25</v>
      </c>
      <c r="N35" s="212">
        <v>7.25</v>
      </c>
    </row>
    <row r="36" spans="1:14" ht="12.75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23" t="s">
        <v>155</v>
      </c>
      <c r="B37" s="10">
        <v>9</v>
      </c>
      <c r="C37" s="10">
        <v>9</v>
      </c>
      <c r="D37" s="10">
        <v>9</v>
      </c>
      <c r="E37" s="10">
        <v>9</v>
      </c>
      <c r="F37" s="10">
        <v>9</v>
      </c>
      <c r="G37" s="10">
        <v>9</v>
      </c>
      <c r="H37" s="10">
        <v>9</v>
      </c>
      <c r="I37" s="10">
        <v>9</v>
      </c>
      <c r="J37" s="10">
        <v>9</v>
      </c>
      <c r="K37" s="10">
        <v>9</v>
      </c>
      <c r="L37" s="10">
        <v>9</v>
      </c>
      <c r="M37" s="10">
        <v>9</v>
      </c>
      <c r="N37" s="10">
        <v>9</v>
      </c>
    </row>
    <row r="38" spans="1:14" ht="12.75">
      <c r="A38" s="11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32" customFormat="1" ht="27" customHeight="1" thickBot="1">
      <c r="A40" s="38" t="s">
        <v>6</v>
      </c>
      <c r="B40" s="33">
        <f>IF((B35-B33)&gt;=0,0,IF((B35-B33)&lt;=0,-(B35-B33)))</f>
        <v>1.33</v>
      </c>
      <c r="C40" s="33">
        <f aca="true" t="shared" si="2" ref="C40:N40">IF((C35-C33)&gt;=0,0,IF((C35-C33)&lt;=0,-(C35-C33)))</f>
        <v>1.33</v>
      </c>
      <c r="D40" s="33">
        <f t="shared" si="2"/>
        <v>1.33</v>
      </c>
      <c r="E40" s="33">
        <f t="shared" si="2"/>
        <v>1.33</v>
      </c>
      <c r="F40" s="33">
        <f t="shared" si="2"/>
        <v>1.9299999999999997</v>
      </c>
      <c r="G40" s="33">
        <f t="shared" si="2"/>
        <v>1.9299999999999997</v>
      </c>
      <c r="H40" s="33">
        <f t="shared" si="2"/>
        <v>1.9299999999999997</v>
      </c>
      <c r="I40" s="33">
        <f t="shared" si="2"/>
        <v>1.9299999999999997</v>
      </c>
      <c r="J40" s="33">
        <f t="shared" si="2"/>
        <v>1.9299999999999997</v>
      </c>
      <c r="K40" s="33">
        <f t="shared" si="2"/>
        <v>2.75</v>
      </c>
      <c r="L40" s="33">
        <f t="shared" si="2"/>
        <v>2.75</v>
      </c>
      <c r="M40" s="85">
        <f t="shared" si="2"/>
        <v>2.75</v>
      </c>
      <c r="N40" s="34">
        <f t="shared" si="2"/>
        <v>2.75</v>
      </c>
    </row>
    <row r="41" ht="13.5" thickBot="1"/>
    <row r="42" spans="2:14" s="32" customFormat="1" ht="13.5" thickBot="1">
      <c r="B42" s="287" t="s">
        <v>81</v>
      </c>
      <c r="C42" s="288"/>
      <c r="D42" s="288"/>
      <c r="E42" s="289"/>
      <c r="F42" s="290" t="s">
        <v>82</v>
      </c>
      <c r="G42" s="291"/>
      <c r="H42" s="291"/>
      <c r="I42" s="291"/>
      <c r="J42" s="292"/>
      <c r="K42" s="284" t="s">
        <v>83</v>
      </c>
      <c r="L42" s="285"/>
      <c r="M42" s="285"/>
      <c r="N42" s="286"/>
    </row>
    <row r="43" spans="1:14" s="32" customFormat="1" ht="12.75">
      <c r="A43" s="51" t="s">
        <v>4</v>
      </c>
      <c r="B43" s="26" t="s">
        <v>54</v>
      </c>
      <c r="C43" s="26" t="s">
        <v>55</v>
      </c>
      <c r="D43" s="26" t="s">
        <v>56</v>
      </c>
      <c r="E43" s="26" t="s">
        <v>57</v>
      </c>
      <c r="F43" s="26" t="s">
        <v>58</v>
      </c>
      <c r="G43" s="26" t="s">
        <v>59</v>
      </c>
      <c r="H43" s="26" t="s">
        <v>60</v>
      </c>
      <c r="I43" s="26" t="s">
        <v>61</v>
      </c>
      <c r="J43" s="26" t="s">
        <v>62</v>
      </c>
      <c r="K43" s="26" t="s">
        <v>63</v>
      </c>
      <c r="L43" s="26" t="s">
        <v>64</v>
      </c>
      <c r="M43" s="26" t="s">
        <v>65</v>
      </c>
      <c r="N43" s="26" t="s">
        <v>66</v>
      </c>
    </row>
    <row r="44" spans="1:14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63" customFormat="1" ht="12.75">
      <c r="A45" s="77" t="s">
        <v>8</v>
      </c>
      <c r="B45" s="97">
        <v>9.25</v>
      </c>
      <c r="C45" s="78">
        <v>9.25</v>
      </c>
      <c r="D45" s="78">
        <v>9.25</v>
      </c>
      <c r="E45" s="78">
        <v>9.25</v>
      </c>
      <c r="F45" s="97">
        <v>9.35</v>
      </c>
      <c r="G45" s="211">
        <v>9.35</v>
      </c>
      <c r="H45" s="111">
        <v>9.35</v>
      </c>
      <c r="I45" s="111">
        <v>9.35</v>
      </c>
      <c r="J45" s="111">
        <v>9.35</v>
      </c>
      <c r="K45" s="97">
        <v>9.37</v>
      </c>
      <c r="L45" s="111">
        <v>9.37</v>
      </c>
      <c r="M45" s="111">
        <v>9.37</v>
      </c>
      <c r="N45" s="111">
        <v>9.37</v>
      </c>
    </row>
    <row r="46" spans="1:14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13" t="s">
        <v>9</v>
      </c>
      <c r="B47" s="212">
        <v>7.25</v>
      </c>
      <c r="C47" s="212">
        <v>7.25</v>
      </c>
      <c r="D47" s="212">
        <v>7.25</v>
      </c>
      <c r="E47" s="212">
        <v>7.25</v>
      </c>
      <c r="F47" s="212">
        <v>7.25</v>
      </c>
      <c r="G47" s="212">
        <v>7.25</v>
      </c>
      <c r="H47" s="212">
        <v>7.25</v>
      </c>
      <c r="I47" s="212">
        <v>7.25</v>
      </c>
      <c r="J47" s="212">
        <v>7.25</v>
      </c>
      <c r="K47" s="212">
        <v>7.25</v>
      </c>
      <c r="L47" s="212">
        <v>7.25</v>
      </c>
      <c r="M47" s="212">
        <v>7.25</v>
      </c>
      <c r="N47" s="212">
        <v>7.25</v>
      </c>
    </row>
    <row r="48" spans="1:14" ht="12.75">
      <c r="A48" s="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23" t="s">
        <v>155</v>
      </c>
      <c r="B49" s="10">
        <v>9</v>
      </c>
      <c r="C49" s="10">
        <v>9</v>
      </c>
      <c r="D49" s="10">
        <v>9</v>
      </c>
      <c r="E49" s="10">
        <v>9</v>
      </c>
      <c r="F49" s="10">
        <v>9</v>
      </c>
      <c r="G49" s="10">
        <v>9</v>
      </c>
      <c r="H49" s="10">
        <v>9</v>
      </c>
      <c r="I49" s="10">
        <v>9</v>
      </c>
      <c r="J49" s="10">
        <v>9</v>
      </c>
      <c r="K49" s="10">
        <v>9</v>
      </c>
      <c r="L49" s="10">
        <v>9</v>
      </c>
      <c r="M49" s="10">
        <v>9</v>
      </c>
      <c r="N49" s="10">
        <v>9</v>
      </c>
    </row>
    <row r="50" spans="1:14" ht="12.75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 thickBo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27" customHeight="1" thickBot="1">
      <c r="A52" s="7" t="s">
        <v>6</v>
      </c>
      <c r="B52" s="41">
        <f>IF((B47-B45)&gt;=0,0,IF((B47-B45)&lt;=0,-(B47-B45)))</f>
        <v>2</v>
      </c>
      <c r="C52" s="41">
        <f aca="true" t="shared" si="3" ref="C52:N52">IF((C47-C45)&gt;=0,0,IF((C47-C45)&lt;=0,-(C47-C45)))</f>
        <v>2</v>
      </c>
      <c r="D52" s="41">
        <f t="shared" si="3"/>
        <v>2</v>
      </c>
      <c r="E52" s="41">
        <f t="shared" si="3"/>
        <v>2</v>
      </c>
      <c r="F52" s="41">
        <f t="shared" si="3"/>
        <v>2.0999999999999996</v>
      </c>
      <c r="G52" s="41">
        <f t="shared" si="3"/>
        <v>2.0999999999999996</v>
      </c>
      <c r="H52" s="41">
        <f t="shared" si="3"/>
        <v>2.0999999999999996</v>
      </c>
      <c r="I52" s="41">
        <f t="shared" si="3"/>
        <v>2.0999999999999996</v>
      </c>
      <c r="J52" s="41">
        <f t="shared" si="3"/>
        <v>2.0999999999999996</v>
      </c>
      <c r="K52" s="41">
        <f t="shared" si="3"/>
        <v>2.119999999999999</v>
      </c>
      <c r="L52" s="41">
        <f t="shared" si="3"/>
        <v>2.119999999999999</v>
      </c>
      <c r="M52" s="41">
        <f t="shared" si="3"/>
        <v>2.119999999999999</v>
      </c>
      <c r="N52" s="213">
        <f t="shared" si="3"/>
        <v>2.119999999999999</v>
      </c>
    </row>
    <row r="56" ht="12.75">
      <c r="F56" s="91" t="s">
        <v>0</v>
      </c>
    </row>
  </sheetData>
  <sheetProtection/>
  <mergeCells count="15">
    <mergeCell ref="A2:N2"/>
    <mergeCell ref="A3:N3"/>
    <mergeCell ref="A4:N4"/>
    <mergeCell ref="B6:E6"/>
    <mergeCell ref="F6:I6"/>
    <mergeCell ref="J6:N6"/>
    <mergeCell ref="F42:J42"/>
    <mergeCell ref="K42:N42"/>
    <mergeCell ref="K30:N30"/>
    <mergeCell ref="J18:N18"/>
    <mergeCell ref="B30:E30"/>
    <mergeCell ref="B42:E42"/>
    <mergeCell ref="B18:E18"/>
    <mergeCell ref="F18:I18"/>
    <mergeCell ref="F30:J30"/>
  </mergeCells>
  <conditionalFormatting sqref="B28:N28 B40:N40 B16:N16 B52:N52">
    <cfRule type="cellIs" priority="5" dxfId="0" operator="greaterThan" stopIfTrue="1">
      <formula>0</formula>
    </cfRule>
  </conditionalFormatting>
  <printOptions horizontalCentered="1"/>
  <pageMargins left="0.6299212598425197" right="0.7480314960629921" top="0.5511811023622047" bottom="0.984251968503937" header="0" footer="0"/>
  <pageSetup horizontalDpi="600" verticalDpi="600" orientation="landscape" paperSize="5" scale="8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GONZALEZ</dc:creator>
  <cp:keywords/>
  <dc:description/>
  <cp:lastModifiedBy>Rgordon</cp:lastModifiedBy>
  <cp:lastPrinted>2019-10-10T18:14:44Z</cp:lastPrinted>
  <dcterms:created xsi:type="dcterms:W3CDTF">2001-12-03T20:17:43Z</dcterms:created>
  <dcterms:modified xsi:type="dcterms:W3CDTF">2020-12-28T14:37:44Z</dcterms:modified>
  <cp:category/>
  <cp:version/>
  <cp:contentType/>
  <cp:contentStatus/>
</cp:coreProperties>
</file>